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600" windowHeight="7935" activeTab="3"/>
  </bookViews>
  <sheets>
    <sheet name="PK ADM" sheetId="1" r:id="rId1"/>
    <sheet name="PK YAN" sheetId="2" r:id="rId2"/>
    <sheet name="Rekap Laporan" sheetId="3" r:id="rId3"/>
    <sheet name="Laporan Bulanan" sheetId="4" r:id="rId4"/>
    <sheet name="SOP" sheetId="5" r:id="rId5"/>
    <sheet name="Sheet1" sheetId="6" r:id="rId6"/>
    <sheet name="Sheet2" sheetId="7" r:id="rId7"/>
  </sheets>
  <externalReferences>
    <externalReference r:id="rId10"/>
    <externalReference r:id="rId11"/>
    <externalReference r:id="rId12"/>
  </externalReferences>
  <definedNames>
    <definedName name="_xlnm.Print_Area" localSheetId="0">'PK ADM'!$A$1:$C$27</definedName>
    <definedName name="_xlnm.Print_Area" localSheetId="1">'PK YAN'!$A$291:$C$338</definedName>
    <definedName name="_xlnm.Print_Area" localSheetId="2">'Rekap Laporan'!$A$1:$BE$36</definedName>
    <definedName name="_xlnm.Print_Titles" localSheetId="0">'PK ADM'!$227:$228</definedName>
  </definedNames>
  <calcPr fullCalcOnLoad="1"/>
</workbook>
</file>

<file path=xl/sharedStrings.xml><?xml version="1.0" encoding="utf-8"?>
<sst xmlns="http://schemas.openxmlformats.org/spreadsheetml/2006/main" count="814" uniqueCount="386">
  <si>
    <t>Sasaran Strategi</t>
  </si>
  <si>
    <t>Meningkatkan mutu pelayanan kesehatan dengan meningkatkan optimalisasi sarana dan prasarana Rumah Sakit serta meningkatkan kualitas  Sumber Daya Manusia RS</t>
  </si>
  <si>
    <t>Indikator Kinerja</t>
  </si>
  <si>
    <t>1. Perencanaan monitoring dan evaluasi, pendidikan penelitian dan pengembangan</t>
  </si>
  <si>
    <t>3. Umum</t>
  </si>
  <si>
    <t xml:space="preserve">2. Keuangan </t>
  </si>
  <si>
    <t>Target</t>
  </si>
  <si>
    <t>Program</t>
  </si>
  <si>
    <t>Program Pelayanan Administrasi Perkantoran</t>
  </si>
  <si>
    <t>Program Pelayanan Kesehatan</t>
  </si>
  <si>
    <t>Program Sumber Daya Manusia Kesehatan</t>
  </si>
  <si>
    <t>Program Peningkatan Mutu Pelayanan Kesehatan (BLUD)</t>
  </si>
  <si>
    <t>Anggaran</t>
  </si>
  <si>
    <t>Keterangan</t>
  </si>
  <si>
    <t>APBD</t>
  </si>
  <si>
    <t>BLUD</t>
  </si>
  <si>
    <t>PERJANJIAN KINERJA TAHUN 2017</t>
  </si>
  <si>
    <t>1. Pelayanan Medis</t>
  </si>
  <si>
    <t>2. Pelayanan Keperawatan</t>
  </si>
  <si>
    <t>3. Pelayanan Penunjang Medis</t>
  </si>
  <si>
    <t>Program Pemenuhan Prasarana Pelayanan Kesehatan (DAK)</t>
  </si>
  <si>
    <t>Program Promosi dan Pemberdayaan Masyarakat &amp; Kemitraan Tingkat Provinsi</t>
  </si>
  <si>
    <t>1. Perbendaharaan dan verifikasi</t>
  </si>
  <si>
    <t>2. Akuntansi</t>
  </si>
  <si>
    <t>1. Kepegawaian, Tata Usaha dan Hukum</t>
  </si>
  <si>
    <t>2. Rumah Tangga dan Umum</t>
  </si>
  <si>
    <t>1. Perencanaan Monitoring dan Evaluasi</t>
  </si>
  <si>
    <t>2. Pendidikan, Penelitian dan Pengembangan</t>
  </si>
  <si>
    <t xml:space="preserve">                             Wakil Direktur Pelayanan Medis</t>
  </si>
  <si>
    <t xml:space="preserve">                                  NIP. 19610810 198711 2 001</t>
  </si>
  <si>
    <t>Melaksanakan penyiapan bahan perumusan kebijakan teknis, mengendalikan pelaksanaaan kegiatan dan pelayanan administrasi di bidang Pelayanan Medis</t>
  </si>
  <si>
    <t>1. Pelayanan Rawat inap dan rujukan</t>
  </si>
  <si>
    <t>2.Pelayanan Rawat Jalan, rehabilitasi dan Kesehatan Jiwa Masyarakat</t>
  </si>
  <si>
    <t>Melaksanakan penyiapan bahan perumusan kebijakan teknis, mengendalikan pelaksanaaan kegiatan dan pelayanan administrasi di bidang Keperawatan</t>
  </si>
  <si>
    <t>1. Keperawatan Rawat inap dan rujukan</t>
  </si>
  <si>
    <t>Melaksanakan penyiapan bahan perumusan kebijakan teknis, mengendalikan pelaksanaaan kegiatan dan pelayanan administrasi di bidang Penunjang Medis</t>
  </si>
  <si>
    <t>2.Pelayanan Penunjang Non Diagnostik</t>
  </si>
  <si>
    <t>1. Pelayanan Penunjang Diagnostik</t>
  </si>
  <si>
    <t xml:space="preserve">                                     Kepala Bagian  Keuangan</t>
  </si>
  <si>
    <t>Program dan kegiatan</t>
  </si>
  <si>
    <t>1. Honorarium pegawai tidak tetap</t>
  </si>
  <si>
    <t>2. Belanja premi asuransi</t>
  </si>
  <si>
    <t>1. Biaya pegawai</t>
  </si>
  <si>
    <t>3. Biaya Perjalanan Dinas</t>
  </si>
  <si>
    <t>4. Biaya Honorarium Kepanitiaan</t>
  </si>
  <si>
    <t>5. Biaya TOL</t>
  </si>
  <si>
    <t>2. Biaya Jasa Pelayanan</t>
  </si>
  <si>
    <t xml:space="preserve">                                                    Kepala Sub Bagian Akuntansi</t>
  </si>
  <si>
    <t>Melaksanakan penyiapan bahan perumusan kebijakan teknis, mengendalikan pelaksanaaan kegiatan dan pelayanan administrasi di bagian :</t>
  </si>
  <si>
    <t>Terlaksananya bahan perumusan kebijakan, pengendalian kegiatan dan pelayanan administrasi sub bagian :</t>
  </si>
  <si>
    <t>Melaksanakan penyiapan bahan perumusan kebijakan teknis, mengendalikan pelaksanaaan kegiatan dan pelayanan administrasi di bagian keuangan</t>
  </si>
  <si>
    <t>Terlaksananya bahan perumusan kebijakan, pengendalian kegiatan dan pelayanan administrasi di sub bagian :</t>
  </si>
  <si>
    <t>Melaksanakan penyiapan bahan perumusan kebijakan teknis, mengendalikan pelaksanaaan kegiatan dan pelayanan administrasi di bagian Umum</t>
  </si>
  <si>
    <t>Terlaksananya bahan perumusan kebijakan, pengendalian kegiatan dan pelayanan administrasi di sub bagian</t>
  </si>
  <si>
    <t>Melaksanakan penyiapan bahan perumusan kebijakan teknis, mengendalikan pelaksanaaan kegiatan dan pelayanan administrasi di bagian Perencanaan dan Dilitbang</t>
  </si>
  <si>
    <t>Melaksanakan penyiapan bahan perumusan kebijakan teknis, mengendalikan pelaksanaaan kegiatan dan pelayanan administrasi di bidang :</t>
  </si>
  <si>
    <t>Terlaksananya bahan perumusan kebijakan, pengendalian kegiatan dan pelayanan administrasi di sub bidang</t>
  </si>
  <si>
    <t>Melaksanakan penyiapan bahan perumusan kebijakan teknis, mengendalikan pelaksanaaan kegiatan dan pelayanan administrasi di sub bidang perbendaharaan dan verifikasi</t>
  </si>
  <si>
    <t>Terlaksananya bahan perumusan kebijakan, pengendalian kegiatan dan pelayanan administrasi di kegiatan :</t>
  </si>
  <si>
    <t>Melaksanakan penyiapan bahan perumusan kebijakan teknis, mengendalikan pelaksanaaan kegiatan dan pelayanan administrasi di sub bidang Kepegawaian,Tata Usaha dan Hukum</t>
  </si>
  <si>
    <t>Terlaksananya bahan perumusan kebijakan, pengendalian kegiatan dan pelayanan administrasi di kegiatah :</t>
  </si>
  <si>
    <t>1. Rekruitment</t>
  </si>
  <si>
    <t>Melaksanakan penyiapan bahan perumusan kebijakan teknis, mengendalikan pelaksanaaan kegiatan dan pelayanan administrasi di Sub bidang Rumah Tangga dan Umum</t>
  </si>
  <si>
    <t xml:space="preserve"> Program Pelayanan Kesehatan</t>
  </si>
  <si>
    <t>1. Biaya Administrasi Umum</t>
  </si>
  <si>
    <t>2. Biaya pemeliharaan</t>
  </si>
  <si>
    <t>3. Biaya Barang Jasa</t>
  </si>
  <si>
    <t>Biaya Operasional</t>
  </si>
  <si>
    <t>4. Biaya Promosi</t>
  </si>
  <si>
    <t>5. Biaya Umum dan administrasi lainnya</t>
  </si>
  <si>
    <t>Biaya  Non Operasional</t>
  </si>
  <si>
    <t>1. Gedung dan Bangunan</t>
  </si>
  <si>
    <t>2. Peralatan dan Mesin</t>
  </si>
  <si>
    <t xml:space="preserve">     1.    Biaya benda pos dan pengiriman</t>
  </si>
  <si>
    <t xml:space="preserve">     2.    Biaya ATK</t>
  </si>
  <si>
    <t xml:space="preserve">     3.    Biaya Cetak &amp; Penggandaan/Copy</t>
  </si>
  <si>
    <t>2. Biaya Pemeliharaan</t>
  </si>
  <si>
    <t xml:space="preserve">       2.1.  Biaya pemeliharaan Gedung &amp; bangunan</t>
  </si>
  <si>
    <t xml:space="preserve">       2.2.  Biaya pemeliharaan peralatan dan mesin</t>
  </si>
  <si>
    <t xml:space="preserve">       2.3.   Biaya pemeliharaan arsip</t>
  </si>
  <si>
    <t xml:space="preserve">       2.4.   Biaya pemeliharaan aset/fisik lainnya</t>
  </si>
  <si>
    <t xml:space="preserve">       2.5.   Biaya pemeliharaan sarana prasarana </t>
  </si>
  <si>
    <t xml:space="preserve">       2.6.   Biaya pemeliharaan jalan,jembatan,</t>
  </si>
  <si>
    <t xml:space="preserve">                  irigasi dan jaringan</t>
  </si>
  <si>
    <t xml:space="preserve">      3.1.   Biaya bahan pembersih dan </t>
  </si>
  <si>
    <t xml:space="preserve">                 alat kebersihan</t>
  </si>
  <si>
    <t xml:space="preserve">      3.2.   Biaya bahan gas</t>
  </si>
  <si>
    <t xml:space="preserve">      3.3.   Biaya bahan bakar/solar</t>
  </si>
  <si>
    <t xml:space="preserve">      3.4.   Biaya pengisian tabung pemadam Kebakaran</t>
  </si>
  <si>
    <t xml:space="preserve">      3.5.   Biaya peralatan listrik,lampu/elektronik</t>
  </si>
  <si>
    <t xml:space="preserve">      3.6.   Biaya peralatan kerja/APD</t>
  </si>
  <si>
    <t xml:space="preserve">      3 8.  Biaya perlengkapan RT (plastik,dll)</t>
  </si>
  <si>
    <t xml:space="preserve">      3.9. Biaya langganan</t>
  </si>
  <si>
    <t xml:space="preserve">     3.10. Biaya jasa pengembangan SIM/IT</t>
  </si>
  <si>
    <t xml:space="preserve">     3.11. Biaya PBB</t>
  </si>
  <si>
    <t xml:space="preserve">     3.12. Biaya jasa kebersihan/Cleaning service</t>
  </si>
  <si>
    <t xml:space="preserve">     3.13. Biaya jasa Keamanan/Satpam</t>
  </si>
  <si>
    <t xml:space="preserve">     3.14. Biaya jasa Sewa</t>
  </si>
  <si>
    <t xml:space="preserve">     3.16. Biaya jasa sosial</t>
  </si>
  <si>
    <t>5. Biaya Umum dan Administrasi lainnya</t>
  </si>
  <si>
    <t xml:space="preserve">     5.1. Biaya premi asuransi (Aset &amp; private)</t>
  </si>
  <si>
    <t>BIAYA NON OPERASIONAL</t>
  </si>
  <si>
    <t>2. Gedung dan bangunan</t>
  </si>
  <si>
    <t>3. Peralatan dan mesin</t>
  </si>
  <si>
    <t xml:space="preserve">     3.2. Perlengkapan RS </t>
  </si>
  <si>
    <t xml:space="preserve">     3.3. Peralatan IT (komputer+ printer)</t>
  </si>
  <si>
    <t xml:space="preserve">     3.4. Alat angkutan darat</t>
  </si>
  <si>
    <t xml:space="preserve">Program Peningkatan Mutu Pelayanan Kesehatan </t>
  </si>
  <si>
    <t>Melaksanakan penyiapan bahan perumusan kebijakan teknis, mengendalikan pelaksanaaan kegiatan dan pelayanan administrasi di sub bidang pendidikan, pelatihan dan pengembangan</t>
  </si>
  <si>
    <t xml:space="preserve">1. Program SDM Kesehatan </t>
  </si>
  <si>
    <t>1. Biaya pendidikan dan pelatihan</t>
  </si>
  <si>
    <t xml:space="preserve">     1.1. Diklat intern</t>
  </si>
  <si>
    <t xml:space="preserve">     1.2. Diklat ekstern</t>
  </si>
  <si>
    <t xml:space="preserve"> 2. Biaya peningkatan Mutu SDM</t>
  </si>
  <si>
    <t xml:space="preserve">     2.1.  ISO </t>
  </si>
  <si>
    <t xml:space="preserve">     2.2.  GKM dan KBK</t>
  </si>
  <si>
    <t xml:space="preserve">     2.3.  Akreditasi(survey ulang)</t>
  </si>
  <si>
    <t xml:space="preserve">     2.4.  Studi banding</t>
  </si>
  <si>
    <t xml:space="preserve">     2.5. Outward Bound manajemen training</t>
  </si>
  <si>
    <t xml:space="preserve">     2.6.  Lain-lain (Arsawakoi,instruktur senam,</t>
  </si>
  <si>
    <t xml:space="preserve">             peringatan/HUT,kegiatan SPI,dll)</t>
  </si>
  <si>
    <t xml:space="preserve"> Program SDM Kesehatan </t>
  </si>
  <si>
    <t>Melaksanakan penyiapan bahan perumusan kebijakan teknis, mengendalikan pelaksanaaan kegiatan dan pelayanan administrasi di Sub bidang/ Seksi  Pelayanan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</si>
  <si>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</si>
  <si>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bidang/ Seksi  Pelayanan Rawat jalan,rehabilitasi dan keswamas</t>
  </si>
  <si>
    <t>1. Biaya Bahan</t>
  </si>
  <si>
    <t xml:space="preserve">    1.1. Biaya makan petugas dinas khusus </t>
  </si>
  <si>
    <t xml:space="preserve">    1.2. Biaya bahan/alat terapi pasien</t>
  </si>
  <si>
    <t>2. Biaya Lain-lain</t>
  </si>
  <si>
    <t xml:space="preserve">     2.1. Biaya pelyn pasien BPJS,PKMS,Jamkesda,dll</t>
  </si>
  <si>
    <t xml:space="preserve">     2.2. Biaya pemulasaraan</t>
  </si>
  <si>
    <t xml:space="preserve">     2.3. Biaya Rujukan pasien</t>
  </si>
  <si>
    <t xml:space="preserve">     2.4. Biaya pelayanan ibu anak/gender</t>
  </si>
  <si>
    <t>2. Integrasi</t>
  </si>
  <si>
    <t>4. Dropping</t>
  </si>
  <si>
    <t>3. Jambore/Terapi kerja  rehabilitan</t>
  </si>
  <si>
    <t>1.Terapi rekreasi pasien</t>
  </si>
  <si>
    <t>5. Penanganan pasien pasung</t>
  </si>
  <si>
    <t>Melaksanakan penyiapan bahan perumusan kebijakan teknis, mengendalikan pelaksanaaan kegiatan dan pelayanan administrasi di sub bidang /Seksi Keperawatan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</si>
  <si>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</si>
  <si>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 Penunjang Diagnostik</t>
  </si>
  <si>
    <t>Penyediaan Obat-obatan</t>
  </si>
  <si>
    <t>Penyediaan alkes habis pakai</t>
  </si>
  <si>
    <t>Penyediaan reagent</t>
  </si>
  <si>
    <t>Pemenuhan peralatan laboratorium</t>
  </si>
  <si>
    <t>Biaya radiologi</t>
  </si>
  <si>
    <t>Alkes HD</t>
  </si>
  <si>
    <t>Melaksanakan penyiapan bahan perumusan kebijakan teknis, mengendalikan pelaksanaaan kegiatan dan pelayanan administrasi di Sub bidang Penunjang Non Diagnostik</t>
  </si>
  <si>
    <t>Penyediaan makan minum pasien</t>
  </si>
  <si>
    <t>Biaya pemeliharan</t>
  </si>
  <si>
    <t>Biaya barang dan jasa</t>
  </si>
  <si>
    <t>1. Biaya bahan dan alat sanitasi</t>
  </si>
  <si>
    <t>2. Biaya alat dapur/ pantry</t>
  </si>
  <si>
    <t>Pemeriksaan kesehatan berkala pegawai</t>
  </si>
  <si>
    <t>Melaksanakan penyiapan bahan perumusan kebijakan teknis, mengendalikan pelaksanaaan kegiatan dan pelayanan administrasi di sub bidang  Akuntasi</t>
  </si>
  <si>
    <t>- Penyusunan Pelaporan Akutansi</t>
  </si>
  <si>
    <t>73 laporan</t>
  </si>
  <si>
    <t xml:space="preserve">- </t>
  </si>
  <si>
    <t>-</t>
  </si>
  <si>
    <t>Melaksanakan penyiapan bahan perumusan kebijakan teknis, mengendalikan pelaksanaaan kegiatan dan pelayanan administrasi di sub bidang Perencanaan, Monitoring dan Evaluasi</t>
  </si>
  <si>
    <t>- Penyusunan Perencanaan</t>
  </si>
  <si>
    <t>- Penyusunan Laporan Tahunan</t>
  </si>
  <si>
    <t>- Penyusunan Laporan Evaluasi</t>
  </si>
  <si>
    <t>5 Dokumen</t>
  </si>
  <si>
    <t>13 Dokumen</t>
  </si>
  <si>
    <t>24 Dokumen</t>
  </si>
  <si>
    <t>Terlaksananya bahan perumusan kebijakan, pengendalian kegiatan dan pelayanan administrasi di kegiatan  :</t>
  </si>
  <si>
    <t>- Penyusunan dukumen perumusan kebijakan teknis</t>
  </si>
  <si>
    <t>Melaksanakan penyiapan bahan perumusan kebijakan teknis, mengendalikan pelaksanaaan kegiatan dan pelayanan administrasi di sub bidang /Seksi Keperawatan rawat jalan, rehabilitasi dan keswamas</t>
  </si>
  <si>
    <t>- Penyusunan Laporan seksi keperawatan, rawat jalan,rehabilitasi dan keswamas</t>
  </si>
  <si>
    <t>LAPORAN PENGENDALIAN DAN RENCANA AKSI</t>
  </si>
  <si>
    <t>NO.</t>
  </si>
  <si>
    <t>PROGRAM /KEGIATAN</t>
  </si>
  <si>
    <t>ANGGARAN (TARGET)</t>
  </si>
  <si>
    <t>KETERANGAN</t>
  </si>
  <si>
    <t>RENCANA AKSI</t>
  </si>
  <si>
    <t>NIP.</t>
  </si>
  <si>
    <t>2.  Biaya Pakaian Dinas &amp; atribut</t>
  </si>
  <si>
    <t xml:space="preserve">1.  Rekruitment </t>
  </si>
  <si>
    <t xml:space="preserve">     4.    Biaya makan minum rapat</t>
  </si>
  <si>
    <t xml:space="preserve">     5.    Biaya makan minum tamu</t>
  </si>
  <si>
    <t xml:space="preserve">     6.    Biaya langganan surat kabar</t>
  </si>
  <si>
    <t xml:space="preserve">     7.    Biaya dokumentasi &amp; Dekorasi</t>
  </si>
  <si>
    <t xml:space="preserve">    8.    Biaya Perpustakaan</t>
  </si>
  <si>
    <t xml:space="preserve">    9.    Biaya outsourching/pekarya</t>
  </si>
  <si>
    <t xml:space="preserve">    10.  Biaya outsourching Satpam</t>
  </si>
  <si>
    <t xml:space="preserve">    11.  Biaya outsourching taman</t>
  </si>
  <si>
    <t xml:space="preserve">           11.1.  Outsourching taman</t>
  </si>
  <si>
    <t xml:space="preserve">           11.2.  Peralatan dan bahan taman</t>
  </si>
  <si>
    <t>- Verifikasi</t>
  </si>
  <si>
    <t xml:space="preserve">                                           ……………………………………</t>
  </si>
  <si>
    <t xml:space="preserve">                                          NIP.</t>
  </si>
  <si>
    <t xml:space="preserve">               3.8.1. Biaya perlengkapan RT (plastik)</t>
  </si>
  <si>
    <t xml:space="preserve">               3.8.2. Biaya perlengkapan ins. Air</t>
  </si>
  <si>
    <t xml:space="preserve">               3.8.3. Biaya lain-lain</t>
  </si>
  <si>
    <t xml:space="preserve">               3.9.1. Listrik</t>
  </si>
  <si>
    <t xml:space="preserve">               3.9.2. Air/PDAM</t>
  </si>
  <si>
    <t xml:space="preserve">               3.9.3. Telepon</t>
  </si>
  <si>
    <t xml:space="preserve">               3.9.4. Internet/website</t>
  </si>
  <si>
    <t>410 berkas</t>
  </si>
  <si>
    <t>- Rapat Koordinasi</t>
  </si>
  <si>
    <t>24 kegiatan</t>
  </si>
  <si>
    <t>142 brks</t>
  </si>
  <si>
    <t>91 brks</t>
  </si>
  <si>
    <t>25 Kegiatan</t>
  </si>
  <si>
    <t>256 berkas</t>
  </si>
  <si>
    <t>- Penyusunan Laporan seksi keperawatan, rawat inap dan rujukan</t>
  </si>
  <si>
    <t>3. Biaya Perlengkapan Ruang Pasien/Linen</t>
  </si>
  <si>
    <t>1. Pemeliharaan kalibrasi</t>
  </si>
  <si>
    <t>2. Pemeliharaan alat kedokteran</t>
  </si>
  <si>
    <t>3. Biaya sertifikasi</t>
  </si>
  <si>
    <t>4. Biaya pemelihaaan alat sanitasi</t>
  </si>
  <si>
    <t>Peralatan kesehatan</t>
  </si>
  <si>
    <t>Pembina Tk.I</t>
  </si>
  <si>
    <t>Pembina</t>
  </si>
  <si>
    <t>Kepala Bidang Penunjang Medis</t>
  </si>
  <si>
    <t xml:space="preserve"> NIP.19630106 198703 2 006</t>
  </si>
  <si>
    <t>Dr. Agustini Christiawati, MM.</t>
  </si>
  <si>
    <t>NIP. 19610810 198711 2 001</t>
  </si>
  <si>
    <t>Wakil Direktur Pelayanan Medis</t>
  </si>
  <si>
    <t xml:space="preserve"> Surakarta,   3 Januari 2017</t>
  </si>
  <si>
    <t>Surakarta,   3 Januari 2017</t>
  </si>
  <si>
    <t>Kepala Seksi Pelayanan Rawat Inap dan Rujukan</t>
  </si>
  <si>
    <t xml:space="preserve"> NIP.19591231 197910 1 045</t>
  </si>
  <si>
    <t xml:space="preserve"> Kepala Bidang Pelayanan Medis</t>
  </si>
  <si>
    <t>NIP.19600427 200003 1 001</t>
  </si>
  <si>
    <t>NIP.19621209 198302 2 002</t>
  </si>
  <si>
    <t>Kepala Bidang Keperawatan</t>
  </si>
  <si>
    <t xml:space="preserve"> NIP.19640831 198603 1 009</t>
  </si>
  <si>
    <t>NIP.19641030 199003 1 002</t>
  </si>
  <si>
    <t>Penata Tk.I</t>
  </si>
  <si>
    <t>Nuning Purwanti, S.Kep.</t>
  </si>
  <si>
    <t xml:space="preserve">  NIP.19700626 199303 2 005</t>
  </si>
  <si>
    <t xml:space="preserve">  Kepala Bidang Keperawatan</t>
  </si>
  <si>
    <t>NIP.19640831 198603 1 009</t>
  </si>
  <si>
    <t xml:space="preserve">Pembina </t>
  </si>
  <si>
    <t xml:space="preserve"> Kepala Bidang Penunjang Medis</t>
  </si>
  <si>
    <t xml:space="preserve">  NIP.19630106 198703 2 006</t>
  </si>
  <si>
    <t xml:space="preserve"> Kepala Seksi  Penunjang Diagnostik</t>
  </si>
  <si>
    <t xml:space="preserve"> NIP.19680705 199203 1 012</t>
  </si>
  <si>
    <t xml:space="preserve">   NIP.19630106 198703 2 006</t>
  </si>
  <si>
    <t xml:space="preserve">  Kepala Seksi  Penunjang Non Diagnostik</t>
  </si>
  <si>
    <t xml:space="preserve">      Surakarta,   3 Januari 2017</t>
  </si>
  <si>
    <t xml:space="preserve">     NIP.19650428 198703 2 006</t>
  </si>
  <si>
    <t>Pembina Utama Madya</t>
  </si>
  <si>
    <t xml:space="preserve"> Direktur Rumah Sakit Jiwa Daerah Surakarta</t>
  </si>
  <si>
    <t xml:space="preserve">  NIP. 19630716 198303 2 005</t>
  </si>
  <si>
    <t xml:space="preserve"> NIP. 19581018 198603 1 009</t>
  </si>
  <si>
    <t xml:space="preserve"> Wakil Direktur Pelayanan Medis</t>
  </si>
  <si>
    <t xml:space="preserve"> Kepala Bagian  Keuangan</t>
  </si>
  <si>
    <t>NIP. 19590707 197910 1 003</t>
  </si>
  <si>
    <t xml:space="preserve"> NIP. 19630716 198303 2 005</t>
  </si>
  <si>
    <t xml:space="preserve">  Kepala Bagian  Umum</t>
  </si>
  <si>
    <t xml:space="preserve">    NIP. 19631212 198302 1 002</t>
  </si>
  <si>
    <t xml:space="preserve"> Kepala Bagian Perencanaan &amp; Diklitbang</t>
  </si>
  <si>
    <t xml:space="preserve">  NIP. 19610412 198303 1 021</t>
  </si>
  <si>
    <r>
      <t xml:space="preserve"> </t>
    </r>
    <r>
      <rPr>
        <b/>
        <u val="single"/>
        <sz val="11"/>
        <color indexed="8"/>
        <rFont val="Tahoma"/>
        <family val="2"/>
      </rPr>
      <t>Dr. Agustini Christiawati, MM.</t>
    </r>
  </si>
  <si>
    <r>
      <t xml:space="preserve">                                </t>
    </r>
    <r>
      <rPr>
        <b/>
        <u val="single"/>
        <sz val="11"/>
        <color indexed="8"/>
        <rFont val="Tahoma"/>
        <family val="2"/>
      </rPr>
      <t>Dr. Agustini Christiawati, MM.</t>
    </r>
  </si>
  <si>
    <t>Surakarta, 03 Januari 2017</t>
  </si>
  <si>
    <r>
      <t xml:space="preserve"> </t>
    </r>
    <r>
      <rPr>
        <b/>
        <u val="single"/>
        <sz val="11"/>
        <color indexed="8"/>
        <rFont val="Tahoma"/>
        <family val="2"/>
      </rPr>
      <t>drg. R. Basoeki Soetardjo MMR.</t>
    </r>
  </si>
  <si>
    <t>Kepala Bidang Pelayanan Medis</t>
  </si>
  <si>
    <t>Surakarta,  3 Januari 2017</t>
  </si>
  <si>
    <t>2. Keperawatan Rawat Jalan, rehabilitasi dan Kesehatan Jiwa Masyarakat</t>
  </si>
  <si>
    <t xml:space="preserve"> Kepala Bidang Keperawatan</t>
  </si>
  <si>
    <t>S  u k a r d i, S.Kep, MM.</t>
  </si>
  <si>
    <t>dr. Abdurrahman Ama, M.Kes, Sp.KJ.</t>
  </si>
  <si>
    <r>
      <t xml:space="preserve"> </t>
    </r>
    <r>
      <rPr>
        <b/>
        <u val="single"/>
        <sz val="11"/>
        <color indexed="8"/>
        <rFont val="Tahoma"/>
        <family val="2"/>
      </rPr>
      <t>Sri Wiyani,SMPh,SKM, MM.</t>
    </r>
  </si>
  <si>
    <r>
      <t xml:space="preserve"> </t>
    </r>
    <r>
      <rPr>
        <b/>
        <u val="single"/>
        <sz val="11"/>
        <color indexed="8"/>
        <rFont val="Tahoma"/>
        <family val="2"/>
      </rPr>
      <t>dr. Abdurrahman Ama, M.Kes, Sp.KJ.</t>
    </r>
  </si>
  <si>
    <t>Ida Bagus Alit Putra, SKM,MM.</t>
  </si>
  <si>
    <t xml:space="preserve"> Kepala Seksi Pelayanan Rawat Jalan, Rehabilitasi </t>
  </si>
  <si>
    <t>dan Keswamas</t>
  </si>
  <si>
    <t xml:space="preserve"> Kepala Seksi Keperawatan Rawat Inap dan Rujukan</t>
  </si>
  <si>
    <t xml:space="preserve"> Ruth Herawati, S. Kep.</t>
  </si>
  <si>
    <r>
      <t xml:space="preserve">  </t>
    </r>
    <r>
      <rPr>
        <b/>
        <u val="single"/>
        <sz val="11"/>
        <color indexed="8"/>
        <rFont val="Tahoma"/>
        <family val="2"/>
      </rPr>
      <t>W a r n o, S.Kep, MM.</t>
    </r>
  </si>
  <si>
    <r>
      <t xml:space="preserve"> </t>
    </r>
    <r>
      <rPr>
        <b/>
        <u val="single"/>
        <sz val="11"/>
        <color indexed="8"/>
        <rFont val="Tahoma"/>
        <family val="2"/>
      </rPr>
      <t>S  u k a r d i, S.Kep, MM.</t>
    </r>
  </si>
  <si>
    <t xml:space="preserve"> Kepala Seksi Keperawatan Rawat Jalan, Rehabilitasi</t>
  </si>
  <si>
    <t xml:space="preserve"> S u y o n o , SKM.</t>
  </si>
  <si>
    <r>
      <t xml:space="preserve"> </t>
    </r>
    <r>
      <rPr>
        <b/>
        <u val="single"/>
        <sz val="11"/>
        <color indexed="8"/>
        <rFont val="Tahoma"/>
        <family val="2"/>
      </rPr>
      <t>Gini Ratmanti ,SKM,M.Kes.</t>
    </r>
  </si>
  <si>
    <t xml:space="preserve"> Surakarta, 3 Januari 2017</t>
  </si>
  <si>
    <t xml:space="preserve"> Wakil Direktur Administrasi </t>
  </si>
  <si>
    <t>drg. R. Basoeki Soetardjo, MMR.</t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</si>
  <si>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</si>
  <si>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</si>
  <si>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</t>
    </r>
    <r>
      <rPr>
        <b/>
        <u val="single"/>
        <sz val="11"/>
        <color indexed="8"/>
        <rFont val="Tahoma"/>
        <family val="2"/>
      </rPr>
      <t>Drs. Slamet Budi Prasetyo, MH.</t>
    </r>
  </si>
  <si>
    <t>Wakil Direktur Adminitrasi</t>
  </si>
  <si>
    <t>Surakarta, 3 Januari 2017</t>
  </si>
  <si>
    <r>
      <t xml:space="preserve"> </t>
    </r>
    <r>
      <rPr>
        <b/>
        <u val="single"/>
        <sz val="11"/>
        <color indexed="8"/>
        <rFont val="Tahoma"/>
        <family val="2"/>
      </rPr>
      <t>S u m i n a, S.IP, MH.</t>
    </r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</si>
  <si>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</t>
    </r>
    <r>
      <rPr>
        <b/>
        <sz val="11"/>
        <color indexed="8"/>
        <rFont val="Tahoma"/>
        <family val="2"/>
      </rPr>
      <t>.</t>
    </r>
  </si>
  <si>
    <r>
      <t xml:space="preserve"> </t>
    </r>
    <r>
      <rPr>
        <b/>
        <u val="single"/>
        <sz val="11"/>
        <color indexed="8"/>
        <rFont val="Tahoma"/>
        <family val="2"/>
      </rPr>
      <t>Drs. R a j i m i n, MM.</t>
    </r>
  </si>
  <si>
    <t xml:space="preserve">Wakil Direktur Adminitrasi </t>
  </si>
  <si>
    <t xml:space="preserve"> Wakil Direktur Adminitrasi </t>
  </si>
  <si>
    <t xml:space="preserve"> NIP. 19630406 198302 2 001</t>
  </si>
  <si>
    <t>Kepala Bagian  Keuangan</t>
  </si>
  <si>
    <t xml:space="preserve"> NIP. 19590707 197910 1 003</t>
  </si>
  <si>
    <t xml:space="preserve"> Kepala Sub Bagian Perbendaharaan dan Verifikasi</t>
  </si>
  <si>
    <t xml:space="preserve"> Kepala Sub Bagian Akuntansi</t>
  </si>
  <si>
    <t xml:space="preserve"> NIP. 19660706 199703 1 006</t>
  </si>
  <si>
    <r>
      <t xml:space="preserve"> </t>
    </r>
    <r>
      <rPr>
        <b/>
        <u val="single"/>
        <sz val="11"/>
        <color indexed="8"/>
        <rFont val="Tahoma"/>
        <family val="2"/>
      </rPr>
      <t>Sri Handayani, SE.</t>
    </r>
  </si>
  <si>
    <t>Drs. Slamet Budi Prasetya, MH.</t>
  </si>
  <si>
    <t>Penata</t>
  </si>
  <si>
    <t>Setya Budi Harsana, SE.</t>
  </si>
  <si>
    <t>Penata Tk. I</t>
  </si>
  <si>
    <t xml:space="preserve"> Kepala Sub Bag. Kepegawaian,TU &amp; Hukum</t>
  </si>
  <si>
    <t>NIP. 19690404 199103 1 014</t>
  </si>
  <si>
    <t>Kepala Bagian  Umum</t>
  </si>
  <si>
    <t xml:space="preserve"> NIP. 19631212 198302 1 002</t>
  </si>
  <si>
    <t>S u m i n a, S.IP, MH.</t>
  </si>
  <si>
    <t xml:space="preserve"> 1. Pemenuhan sarana pelayanan kesehatan (alat   perkantoran dan meubelair</t>
  </si>
  <si>
    <t xml:space="preserve">2. Pemenuhan fasilitas pelayanan kesehatan </t>
  </si>
  <si>
    <t>1. Tanah</t>
  </si>
  <si>
    <t>1. Pemenuhan sarana pelayanan kesehatan (alat   perkantoran dan meubelair)</t>
  </si>
  <si>
    <t xml:space="preserve">     3.15. Biaya jasa sampah medis,non medis &amp; infeksius</t>
  </si>
  <si>
    <t xml:space="preserve">      3.7.   Biaya jasa konsultan</t>
  </si>
  <si>
    <t xml:space="preserve">               3.7.1. Konsultan gedung</t>
  </si>
  <si>
    <t xml:space="preserve">               3.7.2. Konsultan Amdal</t>
  </si>
  <si>
    <t xml:space="preserve">               3.7.3. lain-lain</t>
  </si>
  <si>
    <t xml:space="preserve">     4.1. Biaya promosi </t>
  </si>
  <si>
    <t xml:space="preserve">     4.2. Biaya Publikasi</t>
  </si>
  <si>
    <t xml:space="preserve">     3.1. Peralatan Kantor &amp; RT</t>
  </si>
  <si>
    <t xml:space="preserve">     3.5. Lain-lain</t>
  </si>
  <si>
    <t>BIAYA OPERASIONAL</t>
  </si>
  <si>
    <t xml:space="preserve"> Kepala Bagian  Umum</t>
  </si>
  <si>
    <t>Kepala Sub Bagian Rumah Tangga dan Umum</t>
  </si>
  <si>
    <t>NIP. 19770908 199903 1 002</t>
  </si>
  <si>
    <t>Aris Wibowo , ST.</t>
  </si>
  <si>
    <t xml:space="preserve">     2.3.  Reakreditasi (survey ulang)</t>
  </si>
  <si>
    <t xml:space="preserve">     2.5.  Outward Bound manajemen training</t>
  </si>
  <si>
    <t xml:space="preserve">     1.1.  Diklat intern</t>
  </si>
  <si>
    <t xml:space="preserve">     1.2.  Diklat ekstern</t>
  </si>
  <si>
    <t>NIP. 19610462 198303 1 021</t>
  </si>
  <si>
    <t xml:space="preserve"> NIP. 19630128 198303 2 002</t>
  </si>
  <si>
    <r>
      <t xml:space="preserve"> </t>
    </r>
    <r>
      <rPr>
        <b/>
        <u val="single"/>
        <sz val="11"/>
        <color indexed="8"/>
        <rFont val="Tahoma"/>
        <family val="2"/>
      </rPr>
      <t>Dra. Dwi Faridayanti</t>
    </r>
  </si>
  <si>
    <t>Kepala Sub Bagian Pendidikan,</t>
  </si>
  <si>
    <t>Pelatihan dan Pengembangan</t>
  </si>
  <si>
    <t>Drs. R a j i m i n, MM.</t>
  </si>
  <si>
    <t xml:space="preserve"> Kepala Sub Bagian Perencanaan Monitoring &amp; Evaluasi</t>
  </si>
  <si>
    <t>NIP. 19700624 199303 2 005</t>
  </si>
  <si>
    <t>Woro Kamarina, SKM, MSc.</t>
  </si>
  <si>
    <t xml:space="preserve"> Sriyanto, S. Sos.</t>
  </si>
  <si>
    <t xml:space="preserve">                                                  Surakarta</t>
  </si>
  <si>
    <t xml:space="preserve">                                                    Mengetahui </t>
  </si>
  <si>
    <t xml:space="preserve">                                             Atasan Pengendali</t>
  </si>
  <si>
    <t xml:space="preserve">                                                 …………………………………..</t>
  </si>
  <si>
    <t xml:space="preserve">     </t>
  </si>
  <si>
    <t xml:space="preserve">  Pengendali Kegiatan</t>
  </si>
  <si>
    <t>%</t>
  </si>
  <si>
    <t xml:space="preserve">Realisasi Fisik </t>
  </si>
  <si>
    <t>Realisasi Keuangan</t>
  </si>
  <si>
    <t>Nominal Keuangan</t>
  </si>
  <si>
    <t>REALISASI SAMPAI DENGAN BULAN INI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</si>
  <si>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</si>
  <si>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</si>
  <si>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</si>
  <si>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</si>
  <si>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</si>
  <si>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</si>
  <si>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</si>
  <si>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</si>
  <si>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</si>
  <si>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</si>
  <si>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</si>
  <si>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</si>
  <si>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Total</t>
  </si>
  <si>
    <t>PRGRAM SDM KESEHATAN</t>
  </si>
  <si>
    <t>1. Program SDM Kesehatan</t>
  </si>
  <si>
    <t>PRGRAM PENINGKATAN MUTU PELY KESEHATAN BLUD</t>
  </si>
  <si>
    <t>1. Biaya Pendidikan dan Pelatihan</t>
  </si>
  <si>
    <t xml:space="preserve">     1.1. Diklat Intern</t>
  </si>
  <si>
    <t xml:space="preserve">     1.2. Diklat Ekstern</t>
  </si>
  <si>
    <t>2. Biaya Peningkatan Mutu SDM</t>
  </si>
  <si>
    <t xml:space="preserve">     2.1. ISO</t>
  </si>
  <si>
    <t xml:space="preserve">     2.2. GKM dan KBK</t>
  </si>
  <si>
    <t xml:space="preserve">     2.3. Akreditasi ( Survey ulang )</t>
  </si>
  <si>
    <t xml:space="preserve">     2.4. Studi Banding</t>
  </si>
  <si>
    <t xml:space="preserve">    2.5. Outward Bound Manajemen Training</t>
  </si>
  <si>
    <t xml:space="preserve">    2.6. Lain-lain ( Arsawakoi,instruktur senam</t>
  </si>
  <si>
    <t xml:space="preserve">             Peringatan/HUT,Kegiatan SPI, dll )</t>
  </si>
  <si>
    <t>1. Program Peningkatan Mutu Pely Kesehatan BLUD</t>
  </si>
  <si>
    <t>Melaksanakan penyiapan bahan perumusan kebijakan teknisian ,mengendalikan pelaksanaan kegiatan dan pelayanan admnistrasi di bagian Perencanaan &amp; Diklitbang.Terlaksananya bahan perumusan kebijakan,pengendalian kegiatan dan pelayanan administrasi sub bagian:</t>
  </si>
  <si>
    <t xml:space="preserve"> KEPALA BAGIAN DIKLITBANG DAN PME</t>
  </si>
  <si>
    <t>Melaksanakan kegiatan</t>
  </si>
  <si>
    <t>agar tercapai target sesuai</t>
  </si>
  <si>
    <t>dengan waktu yang telah</t>
  </si>
  <si>
    <t>ditentukan.</t>
  </si>
  <si>
    <t xml:space="preserve">Mengendalikan kegiatan </t>
  </si>
  <si>
    <t>dan belanja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</si>
</sst>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_(&quot;Rp&quot;* #,##0.00_);_(&quot;Rp&quot;* \(#,##0.00\);_(&quot;Rp&quot;* &quot;-&quot;_);_(@_)"/>
    <numFmt numFmtId="167" formatCode="[$-409]dddd\,\ mmmm\ dd\,\ yyyy"/>
    <numFmt numFmtId="168" formatCode="[$-409]h:mm:ss\ AM/PM"/>
    <numFmt numFmtId="169" formatCode="0.000000"/>
    <numFmt numFmtId="170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left" vertical="center" wrapText="1"/>
    </xf>
    <xf numFmtId="9" fontId="52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wrapText="1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vertical="center"/>
    </xf>
    <xf numFmtId="9" fontId="52" fillId="0" borderId="11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1" fillId="0" borderId="17" xfId="0" applyFont="1" applyBorder="1" applyAlignment="1">
      <alignment/>
    </xf>
    <xf numFmtId="166" fontId="51" fillId="0" borderId="11" xfId="0" applyNumberFormat="1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 horizontal="center" vertical="center"/>
    </xf>
    <xf numFmtId="0" fontId="51" fillId="0" borderId="15" xfId="0" applyFont="1" applyBorder="1" applyAlignment="1">
      <alignment/>
    </xf>
    <xf numFmtId="166" fontId="51" fillId="0" borderId="14" xfId="0" applyNumberFormat="1" applyFont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19" xfId="0" applyFont="1" applyBorder="1" applyAlignment="1">
      <alignment vertical="center"/>
    </xf>
    <xf numFmtId="9" fontId="51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9" fontId="51" fillId="0" borderId="14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66" fontId="52" fillId="0" borderId="10" xfId="0" applyNumberFormat="1" applyFont="1" applyBorder="1" applyAlignment="1">
      <alignment horizontal="right" vertical="center"/>
    </xf>
    <xf numFmtId="166" fontId="52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9" fontId="51" fillId="0" borderId="20" xfId="0" applyNumberFormat="1" applyFont="1" applyBorder="1" applyAlignment="1">
      <alignment horizontal="center" vertical="center"/>
    </xf>
    <xf numFmtId="9" fontId="51" fillId="0" borderId="20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52" fillId="0" borderId="10" xfId="0" applyNumberFormat="1" applyFont="1" applyBorder="1" applyAlignment="1">
      <alignment horizontal="right" vertical="center"/>
    </xf>
    <xf numFmtId="0" fontId="7" fillId="0" borderId="19" xfId="0" applyFont="1" applyBorder="1" applyAlignment="1" quotePrefix="1">
      <alignment vertical="center" wrapText="1"/>
    </xf>
    <xf numFmtId="0" fontId="7" fillId="0" borderId="19" xfId="0" applyFont="1" applyBorder="1" applyAlignment="1" quotePrefix="1">
      <alignment/>
    </xf>
    <xf numFmtId="0" fontId="51" fillId="0" borderId="14" xfId="0" applyFont="1" applyBorder="1" applyAlignment="1">
      <alignment vertical="center"/>
    </xf>
    <xf numFmtId="9" fontId="51" fillId="0" borderId="14" xfId="0" applyNumberFormat="1" applyFont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4" fillId="0" borderId="11" xfId="0" applyFont="1" applyBorder="1" applyAlignment="1">
      <alignment horizontal="left" vertical="center"/>
    </xf>
    <xf numFmtId="0" fontId="52" fillId="0" borderId="14" xfId="0" applyFont="1" applyBorder="1" applyAlignment="1">
      <alignment horizontal="right" vertical="center"/>
    </xf>
    <xf numFmtId="0" fontId="5" fillId="0" borderId="19" xfId="0" applyFont="1" applyBorder="1" applyAlignment="1" quotePrefix="1">
      <alignment horizontal="center"/>
    </xf>
    <xf numFmtId="0" fontId="54" fillId="0" borderId="11" xfId="0" applyFont="1" applyBorder="1" applyAlignment="1" quotePrefix="1">
      <alignment horizontal="center" vertical="center"/>
    </xf>
    <xf numFmtId="0" fontId="52" fillId="0" borderId="11" xfId="0" applyFont="1" applyBorder="1" applyAlignment="1">
      <alignment vertical="center"/>
    </xf>
    <xf numFmtId="9" fontId="51" fillId="0" borderId="11" xfId="0" applyNumberFormat="1" applyFont="1" applyBorder="1" applyAlignment="1">
      <alignment vertical="center"/>
    </xf>
    <xf numFmtId="0" fontId="52" fillId="0" borderId="19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4" xfId="0" applyFont="1" applyBorder="1" applyAlignment="1">
      <alignment/>
    </xf>
    <xf numFmtId="164" fontId="52" fillId="0" borderId="19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164" fontId="51" fillId="0" borderId="19" xfId="0" applyNumberFormat="1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64" fontId="51" fillId="0" borderId="15" xfId="0" applyNumberFormat="1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166" fontId="52" fillId="0" borderId="19" xfId="0" applyNumberFormat="1" applyFont="1" applyBorder="1" applyAlignment="1">
      <alignment horizontal="right" vertical="center"/>
    </xf>
    <xf numFmtId="166" fontId="51" fillId="0" borderId="19" xfId="0" applyNumberFormat="1" applyFont="1" applyBorder="1" applyAlignment="1">
      <alignment horizontal="left" vertical="center"/>
    </xf>
    <xf numFmtId="166" fontId="52" fillId="0" borderId="19" xfId="43" applyNumberFormat="1" applyFont="1" applyBorder="1" applyAlignment="1">
      <alignment horizontal="right" vertical="center"/>
    </xf>
    <xf numFmtId="166" fontId="51" fillId="0" borderId="11" xfId="0" applyNumberFormat="1" applyFont="1" applyBorder="1" applyAlignment="1">
      <alignment horizontal="left" vertical="center"/>
    </xf>
    <xf numFmtId="166" fontId="51" fillId="0" borderId="20" xfId="0" applyNumberFormat="1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164" fontId="51" fillId="0" borderId="10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 vertical="center"/>
    </xf>
    <xf numFmtId="164" fontId="51" fillId="0" borderId="14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vertical="center"/>
    </xf>
    <xf numFmtId="164" fontId="51" fillId="0" borderId="14" xfId="0" applyNumberFormat="1" applyFont="1" applyBorder="1" applyAlignment="1">
      <alignment vertical="center"/>
    </xf>
    <xf numFmtId="0" fontId="51" fillId="0" borderId="10" xfId="0" applyFont="1" applyBorder="1" applyAlignment="1" quotePrefix="1">
      <alignment vertical="center"/>
    </xf>
    <xf numFmtId="0" fontId="52" fillId="0" borderId="11" xfId="0" applyFont="1" applyBorder="1" applyAlignment="1">
      <alignment vertical="center" wrapText="1"/>
    </xf>
    <xf numFmtId="9" fontId="51" fillId="0" borderId="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9" fontId="51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vertical="center" wrapText="1"/>
    </xf>
    <xf numFmtId="9" fontId="51" fillId="0" borderId="13" xfId="0" applyNumberFormat="1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left" vertical="center"/>
    </xf>
    <xf numFmtId="9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51" fillId="0" borderId="11" xfId="0" applyFont="1" applyBorder="1" applyAlignment="1" quotePrefix="1">
      <alignment vertical="center"/>
    </xf>
    <xf numFmtId="9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 quotePrefix="1">
      <alignment horizontal="center" vertical="center"/>
    </xf>
    <xf numFmtId="0" fontId="52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33" borderId="19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52" fillId="0" borderId="10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1" fillId="0" borderId="14" xfId="0" applyFont="1" applyBorder="1" applyAlignment="1">
      <alignment horizontal="left" vertical="center"/>
    </xf>
    <xf numFmtId="9" fontId="52" fillId="0" borderId="14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/>
    </xf>
    <xf numFmtId="165" fontId="51" fillId="0" borderId="10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horizontal="left"/>
    </xf>
    <xf numFmtId="165" fontId="51" fillId="0" borderId="14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vertical="center"/>
    </xf>
    <xf numFmtId="165" fontId="52" fillId="0" borderId="11" xfId="0" applyNumberFormat="1" applyFont="1" applyBorder="1" applyAlignment="1">
      <alignment horizontal="right" vertical="center"/>
    </xf>
    <xf numFmtId="165" fontId="51" fillId="0" borderId="21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165" fontId="51" fillId="0" borderId="20" xfId="0" applyNumberFormat="1" applyFont="1" applyBorder="1" applyAlignment="1">
      <alignment horizontal="left" vertical="center"/>
    </xf>
    <xf numFmtId="164" fontId="51" fillId="0" borderId="14" xfId="0" applyNumberFormat="1" applyFont="1" applyBorder="1" applyAlignment="1">
      <alignment/>
    </xf>
    <xf numFmtId="165" fontId="54" fillId="0" borderId="11" xfId="0" applyNumberFormat="1" applyFont="1" applyBorder="1" applyAlignment="1">
      <alignment horizontal="left" vertical="center"/>
    </xf>
    <xf numFmtId="165" fontId="5" fillId="0" borderId="11" xfId="42" applyNumberFormat="1" applyFont="1" applyBorder="1" applyAlignment="1">
      <alignment horizontal="left"/>
    </xf>
    <xf numFmtId="165" fontId="5" fillId="33" borderId="11" xfId="0" applyNumberFormat="1" applyFont="1" applyFill="1" applyBorder="1" applyAlignment="1">
      <alignment horizontal="left"/>
    </xf>
    <xf numFmtId="165" fontId="8" fillId="0" borderId="11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165" fontId="5" fillId="0" borderId="14" xfId="42" applyNumberFormat="1" applyFont="1" applyBorder="1" applyAlignment="1">
      <alignment horizontal="left"/>
    </xf>
    <xf numFmtId="165" fontId="9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165" fontId="10" fillId="0" borderId="20" xfId="0" applyNumberFormat="1" applyFont="1" applyBorder="1" applyAlignment="1">
      <alignment horizontal="left"/>
    </xf>
    <xf numFmtId="0" fontId="5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165" fontId="9" fillId="0" borderId="11" xfId="42" applyNumberFormat="1" applyFont="1" applyBorder="1" applyAlignment="1">
      <alignment horizontal="left"/>
    </xf>
    <xf numFmtId="0" fontId="9" fillId="0" borderId="19" xfId="0" applyFont="1" applyBorder="1" applyAlignment="1">
      <alignment vertical="top"/>
    </xf>
    <xf numFmtId="165" fontId="9" fillId="0" borderId="11" xfId="0" applyNumberFormat="1" applyFont="1" applyBorder="1" applyAlignment="1">
      <alignment horizontal="left" vertical="top"/>
    </xf>
    <xf numFmtId="0" fontId="9" fillId="0" borderId="19" xfId="0" applyFont="1" applyFill="1" applyBorder="1" applyAlignment="1">
      <alignment horizontal="left"/>
    </xf>
    <xf numFmtId="165" fontId="55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5" fontId="55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165" fontId="52" fillId="0" borderId="10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vertical="center"/>
    </xf>
    <xf numFmtId="0" fontId="51" fillId="0" borderId="14" xfId="0" applyFont="1" applyBorder="1" applyAlignment="1" quotePrefix="1">
      <alignment vertical="center"/>
    </xf>
    <xf numFmtId="165" fontId="51" fillId="0" borderId="14" xfId="0" applyNumberFormat="1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21" xfId="0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65" fontId="54" fillId="0" borderId="14" xfId="0" applyNumberFormat="1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1" fontId="49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9" fontId="52" fillId="0" borderId="11" xfId="0" applyNumberFormat="1" applyFont="1" applyBorder="1" applyAlignment="1">
      <alignment horizontal="center" vertical="center"/>
    </xf>
    <xf numFmtId="165" fontId="51" fillId="0" borderId="0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9" fontId="52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1" fontId="49" fillId="0" borderId="2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3" fillId="0" borderId="0" xfId="0" applyFont="1" applyAlignment="1">
      <alignment horizontal="center"/>
    </xf>
    <xf numFmtId="0" fontId="51" fillId="0" borderId="12" xfId="0" applyFont="1" applyFill="1" applyBorder="1" applyAlignment="1">
      <alignment horizontal="center"/>
    </xf>
    <xf numFmtId="9" fontId="51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165" fontId="51" fillId="0" borderId="10" xfId="0" applyNumberFormat="1" applyFont="1" applyBorder="1" applyAlignment="1">
      <alignment horizontal="center" vertical="center"/>
    </xf>
    <xf numFmtId="165" fontId="51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165" fontId="51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9" fontId="52" fillId="0" borderId="11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9" fontId="52" fillId="0" borderId="1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1" fillId="0" borderId="11" xfId="0" applyFont="1" applyBorder="1" applyAlignment="1" quotePrefix="1">
      <alignment horizontal="left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14" xfId="0" applyFont="1" applyBorder="1" applyAlignment="1">
      <alignment wrapText="1"/>
    </xf>
    <xf numFmtId="166" fontId="51" fillId="0" borderId="10" xfId="0" applyNumberFormat="1" applyFont="1" applyBorder="1" applyAlignment="1">
      <alignment horizontal="center" vertical="center"/>
    </xf>
    <xf numFmtId="166" fontId="51" fillId="0" borderId="11" xfId="0" applyNumberFormat="1" applyFont="1" applyBorder="1" applyAlignment="1">
      <alignment horizontal="center" vertical="center"/>
    </xf>
    <xf numFmtId="166" fontId="51" fillId="0" borderId="14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left" vertical="center" wrapText="1"/>
    </xf>
    <xf numFmtId="9" fontId="51" fillId="0" borderId="14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9" fontId="51" fillId="0" borderId="20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5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Diklitbang.xls%20Januari%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%20P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%20Kabag%20Keuang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</sheetNames>
    <sheetDataSet>
      <sheetData sheetId="3">
        <row r="7">
          <cell r="C7">
            <v>342804000</v>
          </cell>
        </row>
        <row r="8">
          <cell r="D8">
            <v>274075000</v>
          </cell>
          <cell r="F8">
            <v>198202180</v>
          </cell>
        </row>
        <row r="10">
          <cell r="C10">
            <v>1600000000</v>
          </cell>
          <cell r="D10">
            <v>78041594</v>
          </cell>
          <cell r="F10">
            <v>78041594</v>
          </cell>
        </row>
        <row r="34">
          <cell r="E34">
            <v>18.124143969232097</v>
          </cell>
          <cell r="G34">
            <v>14.218818470622875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  <sheetName val="Sheet2"/>
    </sheetNames>
    <sheetDataSet>
      <sheetData sheetId="3">
        <row r="18">
          <cell r="H18" t="str">
            <v>Surakarta, 31 Agustus 2017</v>
          </cell>
        </row>
        <row r="28">
          <cell r="E28">
            <v>64.28571428571429</v>
          </cell>
          <cell r="G28">
            <v>64.28571428571429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  <sheetName val="Sheet2"/>
    </sheetNames>
    <sheetDataSet>
      <sheetData sheetId="3">
        <row r="1">
          <cell r="A1" t="str">
            <v>LAPORAN PENGENDALIAN DAN RENCANA AKSI SAMPAI DENGAN BULAN AGUSTUS 2017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5"/>
  <sheetViews>
    <sheetView zoomScaleSheetLayoutView="100" zoomScalePageLayoutView="0" workbookViewId="0" topLeftCell="A88">
      <selection activeCell="A99" sqref="A99:A100"/>
    </sheetView>
  </sheetViews>
  <sheetFormatPr defaultColWidth="9.140625" defaultRowHeight="15"/>
  <cols>
    <col min="1" max="1" width="60.7109375" style="12" customWidth="1"/>
    <col min="2" max="2" width="50.421875" style="12" customWidth="1"/>
    <col min="3" max="3" width="14.28125" style="12" customWidth="1"/>
    <col min="4" max="16384" width="9.140625" style="12" customWidth="1"/>
  </cols>
  <sheetData>
    <row r="1" spans="1:3" ht="14.25">
      <c r="A1" s="218" t="s">
        <v>16</v>
      </c>
      <c r="B1" s="219"/>
      <c r="C1" s="220"/>
    </row>
    <row r="2" spans="1:3" ht="14.25">
      <c r="A2" s="221"/>
      <c r="B2" s="222"/>
      <c r="C2" s="223"/>
    </row>
    <row r="3" spans="1:3" ht="14.25">
      <c r="A3" s="205" t="s">
        <v>0</v>
      </c>
      <c r="B3" s="205" t="s">
        <v>2</v>
      </c>
      <c r="C3" s="205" t="s">
        <v>6</v>
      </c>
    </row>
    <row r="4" spans="1:3" ht="14.25">
      <c r="A4" s="206"/>
      <c r="B4" s="206"/>
      <c r="C4" s="206"/>
    </row>
    <row r="5" spans="1:3" ht="14.25">
      <c r="A5" s="244" t="s">
        <v>1</v>
      </c>
      <c r="B5" s="247" t="s">
        <v>48</v>
      </c>
      <c r="C5" s="228"/>
    </row>
    <row r="6" spans="1:3" ht="33.75" customHeight="1">
      <c r="A6" s="245"/>
      <c r="B6" s="248"/>
      <c r="C6" s="229"/>
    </row>
    <row r="7" spans="1:3" ht="28.5">
      <c r="A7" s="245"/>
      <c r="B7" s="13" t="s">
        <v>3</v>
      </c>
      <c r="C7" s="14">
        <v>1</v>
      </c>
    </row>
    <row r="8" spans="1:3" ht="14.25">
      <c r="A8" s="245"/>
      <c r="B8" s="103" t="s">
        <v>5</v>
      </c>
      <c r="C8" s="14">
        <v>1</v>
      </c>
    </row>
    <row r="9" spans="1:3" ht="14.25">
      <c r="A9" s="246"/>
      <c r="B9" s="129" t="s">
        <v>4</v>
      </c>
      <c r="C9" s="130">
        <v>1</v>
      </c>
    </row>
    <row r="11" spans="1:3" ht="14.25">
      <c r="A11" s="205" t="s">
        <v>7</v>
      </c>
      <c r="B11" s="205" t="s">
        <v>12</v>
      </c>
      <c r="C11" s="207" t="s">
        <v>13</v>
      </c>
    </row>
    <row r="12" spans="1:3" ht="14.25">
      <c r="A12" s="206"/>
      <c r="B12" s="206"/>
      <c r="C12" s="208"/>
    </row>
    <row r="13" spans="1:3" ht="14.25">
      <c r="A13" s="15" t="s">
        <v>8</v>
      </c>
      <c r="B13" s="132">
        <v>200000000</v>
      </c>
      <c r="C13" s="16" t="s">
        <v>14</v>
      </c>
    </row>
    <row r="14" spans="1:3" ht="14.25">
      <c r="A14" s="17" t="s">
        <v>9</v>
      </c>
      <c r="B14" s="133">
        <v>16992322000</v>
      </c>
      <c r="C14" s="18" t="s">
        <v>14</v>
      </c>
    </row>
    <row r="15" spans="1:3" ht="14.25">
      <c r="A15" s="17" t="s">
        <v>10</v>
      </c>
      <c r="B15" s="133">
        <v>342804000</v>
      </c>
      <c r="C15" s="18" t="s">
        <v>14</v>
      </c>
    </row>
    <row r="16" spans="1:3" ht="14.25">
      <c r="A16" s="20" t="s">
        <v>11</v>
      </c>
      <c r="B16" s="134">
        <v>34085000</v>
      </c>
      <c r="C16" s="21" t="s">
        <v>15</v>
      </c>
    </row>
    <row r="18" ht="14.25">
      <c r="B18" s="84" t="s">
        <v>278</v>
      </c>
    </row>
    <row r="20" spans="1:2" ht="14.25">
      <c r="A20" s="22" t="s">
        <v>245</v>
      </c>
      <c r="B20" s="23" t="s">
        <v>279</v>
      </c>
    </row>
    <row r="21" spans="1:2" ht="14.25">
      <c r="A21" s="25"/>
      <c r="B21" s="25"/>
    </row>
    <row r="22" spans="1:2" ht="14.25">
      <c r="A22" s="25"/>
      <c r="B22" s="25"/>
    </row>
    <row r="23" spans="1:2" ht="14.25">
      <c r="A23" s="25"/>
      <c r="B23" s="25"/>
    </row>
    <row r="24" spans="1:3" ht="14.25">
      <c r="A24" s="38" t="s">
        <v>280</v>
      </c>
      <c r="B24" s="22" t="s">
        <v>281</v>
      </c>
      <c r="C24" s="24"/>
    </row>
    <row r="25" spans="1:3" ht="14.25">
      <c r="A25" s="22" t="s">
        <v>244</v>
      </c>
      <c r="B25" s="22" t="s">
        <v>213</v>
      </c>
      <c r="C25" s="24"/>
    </row>
    <row r="26" spans="1:3" ht="14.25">
      <c r="A26" s="22" t="s">
        <v>247</v>
      </c>
      <c r="B26" s="22" t="s">
        <v>246</v>
      </c>
      <c r="C26" s="24"/>
    </row>
    <row r="29" spans="1:3" ht="15" customHeight="1">
      <c r="A29" s="218" t="s">
        <v>16</v>
      </c>
      <c r="B29" s="219"/>
      <c r="C29" s="220"/>
    </row>
    <row r="30" spans="1:3" ht="15" customHeight="1">
      <c r="A30" s="221"/>
      <c r="B30" s="222"/>
      <c r="C30" s="223"/>
    </row>
    <row r="31" spans="1:3" ht="15" customHeight="1">
      <c r="A31" s="205" t="s">
        <v>0</v>
      </c>
      <c r="B31" s="205" t="s">
        <v>2</v>
      </c>
      <c r="C31" s="205" t="s">
        <v>6</v>
      </c>
    </row>
    <row r="32" spans="1:3" ht="15" customHeight="1">
      <c r="A32" s="206"/>
      <c r="B32" s="206"/>
      <c r="C32" s="206"/>
    </row>
    <row r="33" spans="1:3" ht="15" customHeight="1">
      <c r="A33" s="244" t="s">
        <v>50</v>
      </c>
      <c r="B33" s="247" t="s">
        <v>49</v>
      </c>
      <c r="C33" s="228"/>
    </row>
    <row r="34" spans="1:3" ht="35.25" customHeight="1">
      <c r="A34" s="245"/>
      <c r="B34" s="248"/>
      <c r="C34" s="229"/>
    </row>
    <row r="35" spans="1:3" ht="21" customHeight="1">
      <c r="A35" s="245"/>
      <c r="B35" s="103" t="s">
        <v>22</v>
      </c>
      <c r="C35" s="14">
        <v>1</v>
      </c>
    </row>
    <row r="36" spans="1:3" ht="20.25" customHeight="1">
      <c r="A36" s="246"/>
      <c r="B36" s="58" t="s">
        <v>23</v>
      </c>
      <c r="C36" s="130">
        <v>1</v>
      </c>
    </row>
    <row r="39" spans="1:3" ht="15" customHeight="1">
      <c r="A39" s="205" t="s">
        <v>7</v>
      </c>
      <c r="B39" s="205" t="s">
        <v>12</v>
      </c>
      <c r="C39" s="207" t="s">
        <v>13</v>
      </c>
    </row>
    <row r="40" spans="1:3" ht="15" customHeight="1">
      <c r="A40" s="206"/>
      <c r="B40" s="206"/>
      <c r="C40" s="208"/>
    </row>
    <row r="41" spans="1:3" ht="14.25">
      <c r="A41" s="235" t="s">
        <v>8</v>
      </c>
      <c r="B41" s="237">
        <v>200000000</v>
      </c>
      <c r="C41" s="239" t="s">
        <v>14</v>
      </c>
    </row>
    <row r="42" spans="1:3" ht="7.5" customHeight="1">
      <c r="A42" s="236"/>
      <c r="B42" s="238"/>
      <c r="C42" s="240"/>
    </row>
    <row r="43" spans="1:3" ht="14.25">
      <c r="A43" s="236" t="s">
        <v>11</v>
      </c>
      <c r="B43" s="238">
        <v>19115000000</v>
      </c>
      <c r="C43" s="240" t="s">
        <v>15</v>
      </c>
    </row>
    <row r="44" spans="1:3" ht="9" customHeight="1">
      <c r="A44" s="241"/>
      <c r="B44" s="242"/>
      <c r="C44" s="243"/>
    </row>
    <row r="46" ht="14.25">
      <c r="B46" s="131" t="s">
        <v>278</v>
      </c>
    </row>
    <row r="47" spans="1:3" ht="14.25">
      <c r="A47" s="22" t="s">
        <v>284</v>
      </c>
      <c r="B47" s="23" t="s">
        <v>249</v>
      </c>
      <c r="C47" s="24"/>
    </row>
    <row r="48" spans="1:2" ht="14.25">
      <c r="A48" s="25"/>
      <c r="B48" s="25"/>
    </row>
    <row r="49" spans="1:2" ht="14.25">
      <c r="A49" s="25"/>
      <c r="B49" s="25"/>
    </row>
    <row r="50" spans="1:2" ht="14.25">
      <c r="A50" s="25"/>
      <c r="B50" s="25"/>
    </row>
    <row r="51" spans="1:3" ht="14.25">
      <c r="A51" s="22" t="s">
        <v>282</v>
      </c>
      <c r="B51" s="22" t="s">
        <v>283</v>
      </c>
      <c r="C51" s="24"/>
    </row>
    <row r="52" spans="1:3" ht="14.25">
      <c r="A52" s="22" t="s">
        <v>213</v>
      </c>
      <c r="B52" s="22" t="s">
        <v>214</v>
      </c>
      <c r="C52" s="29"/>
    </row>
    <row r="53" spans="1:3" ht="14.25">
      <c r="A53" s="22" t="s">
        <v>246</v>
      </c>
      <c r="B53" s="22" t="s">
        <v>250</v>
      </c>
      <c r="C53" s="24"/>
    </row>
    <row r="54" spans="1:3" ht="14.25">
      <c r="A54" s="22"/>
      <c r="B54" s="22"/>
      <c r="C54" s="24"/>
    </row>
    <row r="56" spans="1:3" ht="14.25">
      <c r="A56" s="218" t="s">
        <v>16</v>
      </c>
      <c r="B56" s="219"/>
      <c r="C56" s="220"/>
    </row>
    <row r="57" spans="1:3" ht="14.25">
      <c r="A57" s="221"/>
      <c r="B57" s="222"/>
      <c r="C57" s="223"/>
    </row>
    <row r="58" spans="1:3" ht="14.25">
      <c r="A58" s="205" t="s">
        <v>0</v>
      </c>
      <c r="B58" s="205" t="s">
        <v>2</v>
      </c>
      <c r="C58" s="205" t="s">
        <v>6</v>
      </c>
    </row>
    <row r="59" spans="1:3" ht="14.25">
      <c r="A59" s="206"/>
      <c r="B59" s="206"/>
      <c r="C59" s="206"/>
    </row>
    <row r="60" spans="1:3" ht="14.25">
      <c r="A60" s="244" t="s">
        <v>52</v>
      </c>
      <c r="B60" s="247" t="s">
        <v>51</v>
      </c>
      <c r="C60" s="228"/>
    </row>
    <row r="61" spans="1:3" ht="33" customHeight="1">
      <c r="A61" s="245"/>
      <c r="B61" s="248"/>
      <c r="C61" s="229"/>
    </row>
    <row r="62" spans="1:3" ht="14.25">
      <c r="A62" s="245"/>
      <c r="B62" s="236" t="s">
        <v>24</v>
      </c>
      <c r="C62" s="249">
        <v>1</v>
      </c>
    </row>
    <row r="63" spans="1:3" ht="14.25">
      <c r="A63" s="245"/>
      <c r="B63" s="236"/>
      <c r="C63" s="249"/>
    </row>
    <row r="64" spans="1:3" ht="14.25">
      <c r="A64" s="245"/>
      <c r="B64" s="236" t="s">
        <v>25</v>
      </c>
      <c r="C64" s="249">
        <v>1</v>
      </c>
    </row>
    <row r="65" spans="1:3" ht="14.25">
      <c r="A65" s="246"/>
      <c r="B65" s="250"/>
      <c r="C65" s="251"/>
    </row>
    <row r="68" spans="1:3" ht="14.25">
      <c r="A68" s="205" t="s">
        <v>7</v>
      </c>
      <c r="B68" s="205" t="s">
        <v>12</v>
      </c>
      <c r="C68" s="207" t="s">
        <v>13</v>
      </c>
    </row>
    <row r="69" spans="1:3" ht="14.25">
      <c r="A69" s="206"/>
      <c r="B69" s="206"/>
      <c r="C69" s="208"/>
    </row>
    <row r="70" spans="1:3" ht="14.25">
      <c r="A70" s="235" t="s">
        <v>9</v>
      </c>
      <c r="B70" s="237">
        <v>16992322000</v>
      </c>
      <c r="C70" s="239" t="s">
        <v>14</v>
      </c>
    </row>
    <row r="71" spans="1:3" ht="14.25">
      <c r="A71" s="236"/>
      <c r="B71" s="238"/>
      <c r="C71" s="240"/>
    </row>
    <row r="72" spans="1:3" ht="14.25">
      <c r="A72" s="236" t="s">
        <v>11</v>
      </c>
      <c r="B72" s="238">
        <v>13370000000</v>
      </c>
      <c r="C72" s="240" t="s">
        <v>15</v>
      </c>
    </row>
    <row r="73" spans="1:3" ht="14.25">
      <c r="A73" s="241"/>
      <c r="B73" s="242"/>
      <c r="C73" s="243"/>
    </row>
    <row r="75" ht="14.25">
      <c r="B75" s="84" t="s">
        <v>285</v>
      </c>
    </row>
    <row r="76" spans="1:3" ht="14.25">
      <c r="A76" s="22" t="s">
        <v>289</v>
      </c>
      <c r="B76" s="23" t="s">
        <v>252</v>
      </c>
      <c r="C76" s="24"/>
    </row>
    <row r="77" spans="1:2" ht="14.25">
      <c r="A77" s="25"/>
      <c r="B77" s="25"/>
    </row>
    <row r="78" spans="1:2" ht="14.25">
      <c r="A78" s="25"/>
      <c r="B78" s="25"/>
    </row>
    <row r="79" spans="1:2" ht="14.25">
      <c r="A79" s="25"/>
      <c r="B79" s="25"/>
    </row>
    <row r="80" spans="1:3" ht="14.25">
      <c r="A80" s="22" t="s">
        <v>287</v>
      </c>
      <c r="B80" s="22" t="s">
        <v>286</v>
      </c>
      <c r="C80" s="24"/>
    </row>
    <row r="81" spans="1:3" ht="14.25">
      <c r="A81" s="22" t="s">
        <v>213</v>
      </c>
      <c r="B81" s="22" t="s">
        <v>214</v>
      </c>
      <c r="C81" s="29"/>
    </row>
    <row r="82" spans="1:3" ht="14.25">
      <c r="A82" s="22" t="s">
        <v>251</v>
      </c>
      <c r="B82" s="22" t="s">
        <v>253</v>
      </c>
      <c r="C82" s="24"/>
    </row>
    <row r="86" spans="1:3" ht="14.25">
      <c r="A86" s="218" t="s">
        <v>16</v>
      </c>
      <c r="B86" s="219"/>
      <c r="C86" s="220"/>
    </row>
    <row r="87" spans="1:3" ht="14.25">
      <c r="A87" s="221"/>
      <c r="B87" s="222"/>
      <c r="C87" s="223"/>
    </row>
    <row r="88" spans="1:3" ht="14.25">
      <c r="A88" s="205" t="s">
        <v>0</v>
      </c>
      <c r="B88" s="205" t="s">
        <v>2</v>
      </c>
      <c r="C88" s="205" t="s">
        <v>6</v>
      </c>
    </row>
    <row r="89" spans="1:3" ht="14.25">
      <c r="A89" s="206"/>
      <c r="B89" s="206"/>
      <c r="C89" s="206"/>
    </row>
    <row r="90" spans="1:3" ht="14.25">
      <c r="A90" s="244" t="s">
        <v>54</v>
      </c>
      <c r="B90" s="247" t="s">
        <v>53</v>
      </c>
      <c r="C90" s="228"/>
    </row>
    <row r="91" spans="1:3" ht="33" customHeight="1">
      <c r="A91" s="245"/>
      <c r="B91" s="248"/>
      <c r="C91" s="229"/>
    </row>
    <row r="92" spans="1:3" ht="14.25">
      <c r="A92" s="245"/>
      <c r="B92" s="236" t="s">
        <v>26</v>
      </c>
      <c r="C92" s="249">
        <v>1</v>
      </c>
    </row>
    <row r="93" spans="1:3" ht="14.25">
      <c r="A93" s="245"/>
      <c r="B93" s="236"/>
      <c r="C93" s="249"/>
    </row>
    <row r="94" spans="1:3" ht="14.25">
      <c r="A94" s="245"/>
      <c r="B94" s="236" t="s">
        <v>27</v>
      </c>
      <c r="C94" s="249">
        <v>1</v>
      </c>
    </row>
    <row r="95" spans="1:3" ht="14.25">
      <c r="A95" s="246"/>
      <c r="B95" s="250"/>
      <c r="C95" s="251"/>
    </row>
    <row r="97" spans="1:3" ht="14.25">
      <c r="A97" s="205" t="s">
        <v>7</v>
      </c>
      <c r="B97" s="205" t="s">
        <v>12</v>
      </c>
      <c r="C97" s="207" t="s">
        <v>13</v>
      </c>
    </row>
    <row r="98" spans="1:3" ht="14.25">
      <c r="A98" s="206"/>
      <c r="B98" s="206"/>
      <c r="C98" s="208"/>
    </row>
    <row r="99" spans="1:3" ht="14.25">
      <c r="A99" s="235" t="s">
        <v>10</v>
      </c>
      <c r="B99" s="237">
        <v>342804000</v>
      </c>
      <c r="C99" s="239" t="s">
        <v>14</v>
      </c>
    </row>
    <row r="100" spans="1:3" ht="14.25">
      <c r="A100" s="236"/>
      <c r="B100" s="238"/>
      <c r="C100" s="240"/>
    </row>
    <row r="101" spans="1:3" ht="14.25">
      <c r="A101" s="236" t="s">
        <v>11</v>
      </c>
      <c r="B101" s="238">
        <v>16000000000</v>
      </c>
      <c r="C101" s="240" t="s">
        <v>15</v>
      </c>
    </row>
    <row r="102" spans="1:3" ht="14.25">
      <c r="A102" s="241"/>
      <c r="B102" s="242"/>
      <c r="C102" s="243"/>
    </row>
    <row r="104" ht="14.25">
      <c r="B104" s="84" t="s">
        <v>278</v>
      </c>
    </row>
    <row r="105" spans="1:3" ht="14.25">
      <c r="A105" s="22" t="s">
        <v>290</v>
      </c>
      <c r="B105" s="23" t="s">
        <v>254</v>
      </c>
      <c r="C105" s="24"/>
    </row>
    <row r="106" spans="1:2" ht="14.25">
      <c r="A106" s="25"/>
      <c r="B106" s="25"/>
    </row>
    <row r="107" spans="1:2" ht="14.25">
      <c r="A107" s="25"/>
      <c r="B107" s="25"/>
    </row>
    <row r="108" spans="1:2" ht="14.25">
      <c r="A108" s="25"/>
      <c r="B108" s="25"/>
    </row>
    <row r="109" spans="1:3" ht="14.25">
      <c r="A109" s="22" t="s">
        <v>281</v>
      </c>
      <c r="B109" s="22" t="s">
        <v>288</v>
      </c>
      <c r="C109" s="24"/>
    </row>
    <row r="110" spans="1:3" ht="14.25">
      <c r="A110" s="22" t="s">
        <v>213</v>
      </c>
      <c r="B110" s="22" t="s">
        <v>214</v>
      </c>
      <c r="C110" s="24"/>
    </row>
    <row r="111" spans="1:3" ht="14.25">
      <c r="A111" s="22" t="s">
        <v>246</v>
      </c>
      <c r="B111" s="22" t="s">
        <v>255</v>
      </c>
      <c r="C111" s="24"/>
    </row>
    <row r="115" spans="1:3" ht="14.25">
      <c r="A115" s="218" t="s">
        <v>16</v>
      </c>
      <c r="B115" s="219"/>
      <c r="C115" s="220"/>
    </row>
    <row r="116" spans="1:3" ht="14.25">
      <c r="A116" s="221"/>
      <c r="B116" s="222"/>
      <c r="C116" s="223"/>
    </row>
    <row r="117" spans="1:3" ht="14.25">
      <c r="A117" s="205" t="s">
        <v>0</v>
      </c>
      <c r="B117" s="205" t="s">
        <v>2</v>
      </c>
      <c r="C117" s="205" t="s">
        <v>6</v>
      </c>
    </row>
    <row r="118" spans="1:3" ht="14.25">
      <c r="A118" s="206"/>
      <c r="B118" s="209"/>
      <c r="C118" s="206"/>
    </row>
    <row r="119" spans="1:3" ht="14.25">
      <c r="A119" s="210" t="s">
        <v>57</v>
      </c>
      <c r="B119" s="214" t="s">
        <v>58</v>
      </c>
      <c r="C119" s="216"/>
    </row>
    <row r="120" spans="1:3" ht="34.5" customHeight="1">
      <c r="A120" s="211"/>
      <c r="B120" s="215"/>
      <c r="C120" s="217"/>
    </row>
    <row r="121" spans="1:3" ht="17.25" customHeight="1">
      <c r="A121" s="212"/>
      <c r="B121" s="66" t="s">
        <v>8</v>
      </c>
      <c r="C121" s="101">
        <v>1</v>
      </c>
    </row>
    <row r="122" spans="1:3" ht="15.75" customHeight="1">
      <c r="A122" s="212"/>
      <c r="B122" s="26" t="s">
        <v>40</v>
      </c>
      <c r="C122" s="102"/>
    </row>
    <row r="123" spans="1:3" ht="21" customHeight="1">
      <c r="A123" s="212"/>
      <c r="B123" s="26" t="s">
        <v>41</v>
      </c>
      <c r="C123" s="102"/>
    </row>
    <row r="124" spans="1:3" ht="25.5" customHeight="1">
      <c r="A124" s="212"/>
      <c r="B124" s="92" t="s">
        <v>11</v>
      </c>
      <c r="C124" s="101">
        <v>1</v>
      </c>
    </row>
    <row r="125" spans="1:3" ht="18" customHeight="1">
      <c r="A125" s="212"/>
      <c r="B125" s="103" t="s">
        <v>42</v>
      </c>
      <c r="C125" s="102"/>
    </row>
    <row r="126" spans="1:3" ht="14.25">
      <c r="A126" s="212"/>
      <c r="B126" s="26" t="s">
        <v>46</v>
      </c>
      <c r="C126" s="234"/>
    </row>
    <row r="127" spans="1:3" ht="14.25">
      <c r="A127" s="212"/>
      <c r="B127" s="26" t="s">
        <v>43</v>
      </c>
      <c r="C127" s="234"/>
    </row>
    <row r="128" spans="1:3" ht="14.25">
      <c r="A128" s="212"/>
      <c r="B128" s="26" t="s">
        <v>44</v>
      </c>
      <c r="C128" s="67"/>
    </row>
    <row r="129" spans="1:3" ht="14.25">
      <c r="A129" s="213"/>
      <c r="B129" s="58" t="s">
        <v>45</v>
      </c>
      <c r="C129" s="43"/>
    </row>
    <row r="131" spans="1:3" ht="14.25">
      <c r="A131" s="205" t="s">
        <v>39</v>
      </c>
      <c r="B131" s="205" t="s">
        <v>12</v>
      </c>
      <c r="C131" s="207" t="s">
        <v>13</v>
      </c>
    </row>
    <row r="132" spans="1:3" ht="14.25">
      <c r="A132" s="206"/>
      <c r="B132" s="206"/>
      <c r="C132" s="208"/>
    </row>
    <row r="133" spans="1:3" ht="14.25">
      <c r="A133" s="44" t="s">
        <v>8</v>
      </c>
      <c r="B133" s="60"/>
      <c r="C133" s="105" t="s">
        <v>14</v>
      </c>
    </row>
    <row r="134" spans="1:3" ht="14.25">
      <c r="A134" s="26" t="s">
        <v>40</v>
      </c>
      <c r="B134" s="135">
        <v>50000000</v>
      </c>
      <c r="C134" s="26"/>
    </row>
    <row r="135" spans="1:3" ht="14.25">
      <c r="A135" s="26" t="s">
        <v>41</v>
      </c>
      <c r="B135" s="135">
        <v>150000000</v>
      </c>
      <c r="C135" s="26"/>
    </row>
    <row r="136" spans="1:3" ht="28.5">
      <c r="A136" s="92" t="s">
        <v>11</v>
      </c>
      <c r="B136" s="136">
        <f>SUM(B137:B141)</f>
        <v>19115000000</v>
      </c>
      <c r="C136" s="75" t="s">
        <v>15</v>
      </c>
    </row>
    <row r="137" spans="1:3" ht="14.25">
      <c r="A137" s="103" t="s">
        <v>42</v>
      </c>
      <c r="B137" s="135">
        <v>4250000000</v>
      </c>
      <c r="C137" s="75"/>
    </row>
    <row r="138" spans="1:3" ht="14.25">
      <c r="A138" s="26" t="s">
        <v>46</v>
      </c>
      <c r="B138" s="135">
        <v>13300000000</v>
      </c>
      <c r="C138" s="75"/>
    </row>
    <row r="139" spans="1:3" ht="14.25">
      <c r="A139" s="26" t="s">
        <v>43</v>
      </c>
      <c r="B139" s="135">
        <v>750000000</v>
      </c>
      <c r="C139" s="75"/>
    </row>
    <row r="140" spans="1:3" ht="14.25">
      <c r="A140" s="26" t="s">
        <v>44</v>
      </c>
      <c r="B140" s="135">
        <v>790000000</v>
      </c>
      <c r="C140" s="75"/>
    </row>
    <row r="141" spans="1:3" ht="14.25">
      <c r="A141" s="58" t="s">
        <v>45</v>
      </c>
      <c r="B141" s="137">
        <v>25000000</v>
      </c>
      <c r="C141" s="58"/>
    </row>
    <row r="143" spans="2:3" ht="14.25">
      <c r="B143" s="224" t="s">
        <v>285</v>
      </c>
      <c r="C143" s="224"/>
    </row>
    <row r="144" spans="1:3" ht="14.25">
      <c r="A144" s="23" t="s">
        <v>292</v>
      </c>
      <c r="B144" s="225" t="s">
        <v>294</v>
      </c>
      <c r="C144" s="225"/>
    </row>
    <row r="145" spans="1:2" ht="14.25">
      <c r="A145" s="25"/>
      <c r="B145" s="25"/>
    </row>
    <row r="146" spans="1:2" ht="14.25">
      <c r="A146" s="25"/>
      <c r="B146" s="25"/>
    </row>
    <row r="147" spans="1:2" ht="14.25">
      <c r="A147" s="25"/>
      <c r="B147" s="25"/>
    </row>
    <row r="148" spans="1:3" ht="14.25">
      <c r="A148" s="38" t="s">
        <v>298</v>
      </c>
      <c r="B148" s="226" t="s">
        <v>297</v>
      </c>
      <c r="C148" s="226"/>
    </row>
    <row r="149" spans="1:3" ht="14.25">
      <c r="A149" s="22" t="s">
        <v>214</v>
      </c>
      <c r="B149" s="226" t="s">
        <v>299</v>
      </c>
      <c r="C149" s="226"/>
    </row>
    <row r="150" spans="1:3" ht="14.25">
      <c r="A150" s="22" t="s">
        <v>293</v>
      </c>
      <c r="B150" s="226" t="s">
        <v>291</v>
      </c>
      <c r="C150" s="226"/>
    </row>
    <row r="151" spans="1:3" ht="14.25">
      <c r="A151" s="24"/>
      <c r="B151" s="24"/>
      <c r="C151" s="24"/>
    </row>
    <row r="153" spans="1:3" ht="15" customHeight="1">
      <c r="A153" s="218" t="s">
        <v>16</v>
      </c>
      <c r="B153" s="219"/>
      <c r="C153" s="220"/>
    </row>
    <row r="154" spans="1:3" ht="15" customHeight="1">
      <c r="A154" s="221"/>
      <c r="B154" s="222"/>
      <c r="C154" s="223"/>
    </row>
    <row r="155" spans="1:3" ht="15" customHeight="1">
      <c r="A155" s="205" t="s">
        <v>0</v>
      </c>
      <c r="B155" s="205" t="s">
        <v>2</v>
      </c>
      <c r="C155" s="205" t="s">
        <v>6</v>
      </c>
    </row>
    <row r="156" spans="1:3" ht="15" customHeight="1">
      <c r="A156" s="206"/>
      <c r="B156" s="209"/>
      <c r="C156" s="206"/>
    </row>
    <row r="157" spans="1:3" ht="15" customHeight="1">
      <c r="A157" s="210" t="s">
        <v>154</v>
      </c>
      <c r="B157" s="214" t="s">
        <v>58</v>
      </c>
      <c r="C157" s="216"/>
    </row>
    <row r="158" spans="1:3" ht="30.75" customHeight="1">
      <c r="A158" s="211"/>
      <c r="B158" s="215"/>
      <c r="C158" s="217"/>
    </row>
    <row r="159" spans="1:3" ht="15" customHeight="1">
      <c r="A159" s="212"/>
      <c r="B159" s="107" t="s">
        <v>155</v>
      </c>
      <c r="C159" s="108" t="s">
        <v>156</v>
      </c>
    </row>
    <row r="160" spans="1:3" ht="14.25">
      <c r="A160" s="213"/>
      <c r="B160" s="168" t="s">
        <v>189</v>
      </c>
      <c r="C160" s="21"/>
    </row>
    <row r="161" spans="1:3" ht="14.25">
      <c r="A161" s="48"/>
      <c r="B161" s="48"/>
      <c r="C161" s="49"/>
    </row>
    <row r="162" spans="1:3" ht="14.25">
      <c r="A162" s="205" t="s">
        <v>39</v>
      </c>
      <c r="B162" s="205" t="s">
        <v>12</v>
      </c>
      <c r="C162" s="207" t="s">
        <v>13</v>
      </c>
    </row>
    <row r="163" spans="1:3" ht="14.25">
      <c r="A163" s="206"/>
      <c r="B163" s="206"/>
      <c r="C163" s="208"/>
    </row>
    <row r="164" spans="1:3" ht="14.25">
      <c r="A164" s="44"/>
      <c r="B164" s="60"/>
      <c r="C164" s="105"/>
    </row>
    <row r="165" spans="1:3" ht="14.25">
      <c r="A165" s="109" t="s">
        <v>157</v>
      </c>
      <c r="B165" s="109" t="s">
        <v>158</v>
      </c>
      <c r="C165" s="109" t="s">
        <v>158</v>
      </c>
    </row>
    <row r="166" spans="1:3" ht="14.25">
      <c r="A166" s="26"/>
      <c r="B166" s="26"/>
      <c r="C166" s="26"/>
    </row>
    <row r="167" spans="1:3" ht="14.25">
      <c r="A167" s="110"/>
      <c r="B167" s="63"/>
      <c r="C167" s="77"/>
    </row>
    <row r="168" spans="2:3" ht="14.25">
      <c r="B168" s="233" t="s">
        <v>285</v>
      </c>
      <c r="C168" s="233"/>
    </row>
    <row r="169" spans="1:3" ht="14.25">
      <c r="A169" s="28" t="s">
        <v>38</v>
      </c>
      <c r="B169" s="225" t="s">
        <v>295</v>
      </c>
      <c r="C169" s="225"/>
    </row>
    <row r="173" spans="1:3" ht="15" customHeight="1">
      <c r="A173" s="38" t="s">
        <v>298</v>
      </c>
      <c r="B173" s="232" t="s">
        <v>300</v>
      </c>
      <c r="C173" s="232"/>
    </row>
    <row r="174" spans="1:3" ht="15" customHeight="1">
      <c r="A174" s="22" t="s">
        <v>214</v>
      </c>
      <c r="B174" s="226" t="s">
        <v>301</v>
      </c>
      <c r="C174" s="226"/>
    </row>
    <row r="175" spans="1:3" ht="14.25">
      <c r="A175" s="22" t="s">
        <v>293</v>
      </c>
      <c r="B175" s="226" t="s">
        <v>296</v>
      </c>
      <c r="C175" s="226"/>
    </row>
    <row r="176" spans="1:3" ht="14.25">
      <c r="A176" s="24"/>
      <c r="B176" s="24"/>
      <c r="C176" s="24"/>
    </row>
    <row r="177" spans="1:3" ht="14.25">
      <c r="A177" s="24"/>
      <c r="B177" s="24"/>
      <c r="C177" s="24"/>
    </row>
    <row r="179" spans="1:3" ht="14.25">
      <c r="A179" s="218" t="s">
        <v>16</v>
      </c>
      <c r="B179" s="219"/>
      <c r="C179" s="220"/>
    </row>
    <row r="180" spans="1:3" ht="14.25">
      <c r="A180" s="221"/>
      <c r="B180" s="222"/>
      <c r="C180" s="223"/>
    </row>
    <row r="181" spans="1:3" ht="15" customHeight="1">
      <c r="A181" s="205" t="s">
        <v>0</v>
      </c>
      <c r="B181" s="205" t="s">
        <v>2</v>
      </c>
      <c r="C181" s="205" t="s">
        <v>6</v>
      </c>
    </row>
    <row r="182" spans="1:3" ht="15" customHeight="1">
      <c r="A182" s="206"/>
      <c r="B182" s="206"/>
      <c r="C182" s="209"/>
    </row>
    <row r="183" spans="1:3" ht="14.25">
      <c r="A183" s="227" t="s">
        <v>59</v>
      </c>
      <c r="B183" s="230" t="s">
        <v>60</v>
      </c>
      <c r="C183" s="228"/>
    </row>
    <row r="184" spans="1:3" ht="34.5" customHeight="1">
      <c r="A184" s="212"/>
      <c r="B184" s="231"/>
      <c r="C184" s="229"/>
    </row>
    <row r="185" spans="1:3" ht="14.25">
      <c r="A185" s="212"/>
      <c r="B185" s="138" t="s">
        <v>61</v>
      </c>
      <c r="C185" s="14">
        <v>1</v>
      </c>
    </row>
    <row r="186" spans="1:3" ht="14.25">
      <c r="A186" s="212"/>
      <c r="B186" s="111" t="s">
        <v>177</v>
      </c>
      <c r="C186" s="14">
        <v>1</v>
      </c>
    </row>
    <row r="187" spans="1:3" ht="14.25">
      <c r="A187" s="213"/>
      <c r="B187" s="139"/>
      <c r="C187" s="43"/>
    </row>
    <row r="188" spans="1:3" ht="14.25">
      <c r="A188" s="112"/>
      <c r="B188" s="113"/>
      <c r="C188" s="49"/>
    </row>
    <row r="189" spans="1:3" ht="14.25">
      <c r="A189" s="205" t="s">
        <v>39</v>
      </c>
      <c r="B189" s="205" t="s">
        <v>12</v>
      </c>
      <c r="C189" s="207" t="s">
        <v>13</v>
      </c>
    </row>
    <row r="190" spans="1:3" ht="14.25">
      <c r="A190" s="206"/>
      <c r="B190" s="206"/>
      <c r="C190" s="208"/>
    </row>
    <row r="191" spans="1:3" ht="28.5">
      <c r="A191" s="92" t="s">
        <v>11</v>
      </c>
      <c r="B191" s="136">
        <f>SUM(B192+B193)</f>
        <v>425000000</v>
      </c>
      <c r="C191" s="75" t="s">
        <v>15</v>
      </c>
    </row>
    <row r="192" spans="1:3" ht="14.25">
      <c r="A192" s="26" t="s">
        <v>178</v>
      </c>
      <c r="B192" s="140">
        <v>75000000</v>
      </c>
      <c r="C192" s="75"/>
    </row>
    <row r="193" spans="1:3" ht="14.25">
      <c r="A193" s="111" t="s">
        <v>177</v>
      </c>
      <c r="B193" s="140">
        <v>350000000</v>
      </c>
      <c r="C193" s="75"/>
    </row>
    <row r="194" spans="1:3" ht="14.25">
      <c r="A194" s="58"/>
      <c r="B194" s="106"/>
      <c r="C194" s="58"/>
    </row>
    <row r="195" spans="1:3" ht="14.25">
      <c r="A195" s="48"/>
      <c r="B195" s="48"/>
      <c r="C195" s="48"/>
    </row>
    <row r="196" spans="2:3" ht="14.25">
      <c r="B196" s="224" t="s">
        <v>285</v>
      </c>
      <c r="C196" s="224"/>
    </row>
    <row r="197" spans="1:3" ht="14.25">
      <c r="A197" s="23" t="s">
        <v>304</v>
      </c>
      <c r="B197" s="225" t="s">
        <v>302</v>
      </c>
      <c r="C197" s="225"/>
    </row>
    <row r="198" ht="14.25">
      <c r="A198" s="25"/>
    </row>
    <row r="199" ht="14.25">
      <c r="A199" s="25"/>
    </row>
    <row r="200" ht="14.25">
      <c r="A200" s="25"/>
    </row>
    <row r="201" spans="1:3" ht="14.25">
      <c r="A201" s="38" t="s">
        <v>306</v>
      </c>
      <c r="B201" s="232" t="s">
        <v>338</v>
      </c>
      <c r="C201" s="232"/>
    </row>
    <row r="202" spans="1:3" ht="14.25">
      <c r="A202" s="22" t="s">
        <v>214</v>
      </c>
      <c r="B202" s="226" t="s">
        <v>230</v>
      </c>
      <c r="C202" s="226"/>
    </row>
    <row r="203" spans="1:3" ht="14.25">
      <c r="A203" s="22" t="s">
        <v>305</v>
      </c>
      <c r="B203" s="226" t="s">
        <v>303</v>
      </c>
      <c r="C203" s="226"/>
    </row>
    <row r="206" spans="1:3" ht="14.25">
      <c r="A206" s="218" t="s">
        <v>16</v>
      </c>
      <c r="B206" s="219"/>
      <c r="C206" s="220"/>
    </row>
    <row r="207" spans="1:3" ht="14.25">
      <c r="A207" s="221"/>
      <c r="B207" s="222"/>
      <c r="C207" s="223"/>
    </row>
    <row r="208" spans="1:3" ht="14.25">
      <c r="A208" s="205" t="s">
        <v>0</v>
      </c>
      <c r="B208" s="205" t="s">
        <v>2</v>
      </c>
      <c r="C208" s="205" t="s">
        <v>6</v>
      </c>
    </row>
    <row r="209" spans="1:3" ht="14.25">
      <c r="A209" s="206"/>
      <c r="B209" s="206"/>
      <c r="C209" s="206"/>
    </row>
    <row r="210" spans="1:3" ht="14.25">
      <c r="A210" s="227" t="s">
        <v>62</v>
      </c>
      <c r="B210" s="214" t="s">
        <v>58</v>
      </c>
      <c r="C210" s="228"/>
    </row>
    <row r="211" spans="1:3" ht="35.25" customHeight="1">
      <c r="A211" s="212"/>
      <c r="B211" s="215"/>
      <c r="C211" s="229"/>
    </row>
    <row r="212" spans="1:3" ht="14.25">
      <c r="A212" s="212"/>
      <c r="B212" s="114" t="s">
        <v>63</v>
      </c>
      <c r="C212" s="14">
        <v>1</v>
      </c>
    </row>
    <row r="213" spans="1:3" ht="28.5">
      <c r="A213" s="212"/>
      <c r="B213" s="115" t="s">
        <v>307</v>
      </c>
      <c r="C213" s="14"/>
    </row>
    <row r="214" spans="1:3" ht="14.25">
      <c r="A214" s="212"/>
      <c r="B214" s="111" t="s">
        <v>308</v>
      </c>
      <c r="C214" s="14"/>
    </row>
    <row r="215" spans="1:3" ht="28.5">
      <c r="A215" s="212"/>
      <c r="B215" s="92" t="s">
        <v>11</v>
      </c>
      <c r="C215" s="14">
        <v>1</v>
      </c>
    </row>
    <row r="216" spans="1:3" ht="14.25">
      <c r="A216" s="212"/>
      <c r="B216" s="66" t="s">
        <v>67</v>
      </c>
      <c r="C216" s="40"/>
    </row>
    <row r="217" spans="1:3" ht="14.25">
      <c r="A217" s="212"/>
      <c r="B217" s="26" t="s">
        <v>64</v>
      </c>
      <c r="C217" s="40"/>
    </row>
    <row r="218" spans="1:3" ht="14.25">
      <c r="A218" s="212"/>
      <c r="B218" s="26" t="s">
        <v>65</v>
      </c>
      <c r="C218" s="40"/>
    </row>
    <row r="219" spans="1:3" ht="14.25">
      <c r="A219" s="212"/>
      <c r="B219" s="26" t="s">
        <v>66</v>
      </c>
      <c r="C219" s="40"/>
    </row>
    <row r="220" spans="1:3" ht="14.25">
      <c r="A220" s="212"/>
      <c r="B220" s="26" t="s">
        <v>68</v>
      </c>
      <c r="C220" s="40"/>
    </row>
    <row r="221" spans="1:3" ht="14.25">
      <c r="A221" s="212"/>
      <c r="B221" s="26" t="s">
        <v>69</v>
      </c>
      <c r="C221" s="40"/>
    </row>
    <row r="222" spans="1:3" ht="14.25">
      <c r="A222" s="212"/>
      <c r="B222" s="66" t="s">
        <v>70</v>
      </c>
      <c r="C222" s="40"/>
    </row>
    <row r="223" spans="1:3" ht="14.25">
      <c r="A223" s="212"/>
      <c r="B223" s="26" t="s">
        <v>71</v>
      </c>
      <c r="C223" s="40"/>
    </row>
    <row r="224" spans="1:3" ht="14.25">
      <c r="A224" s="213"/>
      <c r="B224" s="58" t="s">
        <v>72</v>
      </c>
      <c r="C224" s="43"/>
    </row>
    <row r="225" spans="1:3" ht="14.25">
      <c r="A225" s="104"/>
      <c r="B225" s="48"/>
      <c r="C225" s="93"/>
    </row>
    <row r="227" spans="1:3" ht="14.25">
      <c r="A227" s="205" t="s">
        <v>39</v>
      </c>
      <c r="B227" s="205" t="s">
        <v>12</v>
      </c>
      <c r="C227" s="207" t="s">
        <v>13</v>
      </c>
    </row>
    <row r="228" spans="1:3" ht="14.25">
      <c r="A228" s="206"/>
      <c r="B228" s="206"/>
      <c r="C228" s="208"/>
    </row>
    <row r="229" spans="1:3" ht="14.25">
      <c r="A229" s="160" t="s">
        <v>9</v>
      </c>
      <c r="B229" s="159">
        <f>SUM(B230+B231)</f>
        <v>16992322000</v>
      </c>
      <c r="C229" s="74" t="s">
        <v>14</v>
      </c>
    </row>
    <row r="230" spans="1:3" ht="25.5">
      <c r="A230" s="158" t="s">
        <v>310</v>
      </c>
      <c r="B230" s="142">
        <v>1500000000</v>
      </c>
      <c r="C230" s="74"/>
    </row>
    <row r="231" spans="1:3" ht="14.25">
      <c r="A231" s="173" t="s">
        <v>308</v>
      </c>
      <c r="B231" s="174">
        <v>15492322000</v>
      </c>
      <c r="C231" s="172"/>
    </row>
    <row r="232" spans="1:3" ht="14.25">
      <c r="A232" s="161" t="s">
        <v>107</v>
      </c>
      <c r="B232" s="159">
        <f>B233+B289</f>
        <v>12945000000</v>
      </c>
      <c r="C232" s="74" t="s">
        <v>15</v>
      </c>
    </row>
    <row r="233" spans="1:3" ht="14.25">
      <c r="A233" s="162" t="s">
        <v>320</v>
      </c>
      <c r="B233" s="157">
        <f>B234+B248+B256+B284+B287</f>
        <v>10995000000</v>
      </c>
      <c r="C233" s="74"/>
    </row>
    <row r="234" spans="1:3" ht="14.25">
      <c r="A234" s="156" t="s">
        <v>64</v>
      </c>
      <c r="B234" s="157">
        <f>SUM(B235:B247)</f>
        <v>3235000000</v>
      </c>
      <c r="C234" s="74"/>
    </row>
    <row r="235" spans="1:3" ht="14.25">
      <c r="A235" s="41" t="s">
        <v>73</v>
      </c>
      <c r="B235" s="143">
        <v>40000000</v>
      </c>
      <c r="C235" s="74"/>
    </row>
    <row r="236" spans="1:3" ht="14.25">
      <c r="A236" s="41" t="s">
        <v>74</v>
      </c>
      <c r="B236" s="143">
        <v>350000000</v>
      </c>
      <c r="C236" s="74"/>
    </row>
    <row r="237" spans="1:3" ht="14.25">
      <c r="A237" s="41" t="s">
        <v>75</v>
      </c>
      <c r="B237" s="143">
        <v>400000000</v>
      </c>
      <c r="C237" s="74"/>
    </row>
    <row r="238" spans="1:3" ht="14.25">
      <c r="A238" s="41" t="s">
        <v>179</v>
      </c>
      <c r="B238" s="143">
        <v>400000000</v>
      </c>
      <c r="C238" s="74"/>
    </row>
    <row r="239" spans="1:3" ht="14.25">
      <c r="A239" s="41" t="s">
        <v>180</v>
      </c>
      <c r="B239" s="143">
        <v>150000000</v>
      </c>
      <c r="C239" s="74"/>
    </row>
    <row r="240" spans="1:3" ht="14.25">
      <c r="A240" s="41" t="s">
        <v>181</v>
      </c>
      <c r="B240" s="143">
        <v>50000000</v>
      </c>
      <c r="C240" s="74"/>
    </row>
    <row r="241" spans="1:3" ht="14.25">
      <c r="A241" s="41" t="s">
        <v>182</v>
      </c>
      <c r="B241" s="143">
        <v>40000000</v>
      </c>
      <c r="C241" s="74"/>
    </row>
    <row r="242" spans="1:3" ht="14.25">
      <c r="A242" s="41" t="s">
        <v>183</v>
      </c>
      <c r="B242" s="143">
        <v>25000000</v>
      </c>
      <c r="C242" s="74"/>
    </row>
    <row r="243" spans="1:3" ht="14.25">
      <c r="A243" s="41" t="s">
        <v>184</v>
      </c>
      <c r="B243" s="143">
        <v>400000000</v>
      </c>
      <c r="C243" s="74"/>
    </row>
    <row r="244" spans="1:3" ht="14.25">
      <c r="A244" s="116" t="s">
        <v>185</v>
      </c>
      <c r="B244" s="143">
        <v>700000000</v>
      </c>
      <c r="C244" s="74"/>
    </row>
    <row r="245" spans="1:3" ht="14.25">
      <c r="A245" s="149" t="s">
        <v>186</v>
      </c>
      <c r="B245" s="150"/>
      <c r="C245" s="74"/>
    </row>
    <row r="246" spans="1:3" ht="14.25">
      <c r="A246" s="41" t="s">
        <v>187</v>
      </c>
      <c r="B246" s="143">
        <v>650000000</v>
      </c>
      <c r="C246" s="74"/>
    </row>
    <row r="247" spans="1:3" ht="14.25">
      <c r="A247" s="41" t="s">
        <v>188</v>
      </c>
      <c r="B247" s="143">
        <v>30000000</v>
      </c>
      <c r="C247" s="74"/>
    </row>
    <row r="248" spans="1:3" ht="14.25">
      <c r="A248" s="154" t="s">
        <v>76</v>
      </c>
      <c r="B248" s="155">
        <f>SUM(B249:B254)</f>
        <v>2990000000</v>
      </c>
      <c r="C248" s="74"/>
    </row>
    <row r="249" spans="1:3" ht="14.25">
      <c r="A249" s="41" t="s">
        <v>77</v>
      </c>
      <c r="B249" s="144">
        <v>1442500000</v>
      </c>
      <c r="C249" s="74"/>
    </row>
    <row r="250" spans="1:3" ht="14.25">
      <c r="A250" s="41" t="s">
        <v>78</v>
      </c>
      <c r="B250" s="144">
        <v>1047500000</v>
      </c>
      <c r="C250" s="74"/>
    </row>
    <row r="251" spans="1:3" ht="14.25">
      <c r="A251" s="41" t="s">
        <v>79</v>
      </c>
      <c r="B251" s="143">
        <v>10000000</v>
      </c>
      <c r="C251" s="74"/>
    </row>
    <row r="252" spans="1:3" ht="14.25">
      <c r="A252" s="41" t="s">
        <v>80</v>
      </c>
      <c r="B252" s="143">
        <v>10000000</v>
      </c>
      <c r="C252" s="74"/>
    </row>
    <row r="253" spans="1:3" ht="14.25">
      <c r="A253" s="41" t="s">
        <v>81</v>
      </c>
      <c r="B253" s="143">
        <v>150000000</v>
      </c>
      <c r="C253" s="74"/>
    </row>
    <row r="254" spans="1:3" ht="14.25">
      <c r="A254" s="41" t="s">
        <v>82</v>
      </c>
      <c r="B254" s="144">
        <v>330000000</v>
      </c>
      <c r="C254" s="74"/>
    </row>
    <row r="255" spans="1:3" ht="14.25">
      <c r="A255" s="152" t="s">
        <v>83</v>
      </c>
      <c r="B255" s="145"/>
      <c r="C255" s="151"/>
    </row>
    <row r="256" spans="1:3" ht="14.25">
      <c r="A256" s="122" t="s">
        <v>66</v>
      </c>
      <c r="B256" s="148">
        <f>SUM(B257:B283)</f>
        <v>4570000000</v>
      </c>
      <c r="C256" s="74"/>
    </row>
    <row r="257" spans="1:3" ht="14.25">
      <c r="A257" s="41" t="s">
        <v>84</v>
      </c>
      <c r="B257" s="146">
        <v>200000000</v>
      </c>
      <c r="C257" s="74"/>
    </row>
    <row r="258" spans="1:3" ht="14.25">
      <c r="A258" s="41" t="s">
        <v>85</v>
      </c>
      <c r="B258" s="146"/>
      <c r="C258" s="74"/>
    </row>
    <row r="259" spans="1:3" ht="14.25">
      <c r="A259" s="41" t="s">
        <v>86</v>
      </c>
      <c r="B259" s="146">
        <v>150000000</v>
      </c>
      <c r="C259" s="74"/>
    </row>
    <row r="260" spans="1:3" ht="14.25">
      <c r="A260" s="41" t="s">
        <v>87</v>
      </c>
      <c r="B260" s="146">
        <v>350000000</v>
      </c>
      <c r="C260" s="74"/>
    </row>
    <row r="261" spans="1:3" ht="14.25">
      <c r="A261" s="41" t="s">
        <v>88</v>
      </c>
      <c r="B261" s="143">
        <v>75000000</v>
      </c>
      <c r="C261" s="74"/>
    </row>
    <row r="262" spans="1:3" ht="14.25">
      <c r="A262" s="41" t="s">
        <v>89</v>
      </c>
      <c r="B262" s="143">
        <v>175000000</v>
      </c>
      <c r="C262" s="74"/>
    </row>
    <row r="263" spans="1:3" ht="14.25">
      <c r="A263" s="42" t="s">
        <v>90</v>
      </c>
      <c r="B263" s="147">
        <v>30000000</v>
      </c>
      <c r="C263" s="172"/>
    </row>
    <row r="264" spans="1:3" ht="14.25">
      <c r="A264" s="41" t="s">
        <v>312</v>
      </c>
      <c r="B264" s="143"/>
      <c r="C264" s="74"/>
    </row>
    <row r="265" spans="1:3" ht="14.25">
      <c r="A265" s="41" t="s">
        <v>313</v>
      </c>
      <c r="B265" s="143">
        <v>85000000</v>
      </c>
      <c r="C265" s="74"/>
    </row>
    <row r="266" spans="1:3" ht="14.25">
      <c r="A266" s="41" t="s">
        <v>314</v>
      </c>
      <c r="B266" s="146">
        <v>200000000</v>
      </c>
      <c r="C266" s="75"/>
    </row>
    <row r="267" spans="1:3" ht="14.25">
      <c r="A267" s="41" t="s">
        <v>315</v>
      </c>
      <c r="B267" s="143">
        <v>50000000</v>
      </c>
      <c r="C267" s="26"/>
    </row>
    <row r="268" spans="1:3" ht="14.25">
      <c r="A268" s="41" t="s">
        <v>91</v>
      </c>
      <c r="B268" s="146"/>
      <c r="C268" s="26"/>
    </row>
    <row r="269" spans="1:3" ht="14.25">
      <c r="A269" s="117" t="s">
        <v>192</v>
      </c>
      <c r="B269" s="143">
        <v>100000000</v>
      </c>
      <c r="C269" s="75"/>
    </row>
    <row r="270" spans="1:3" ht="14.25">
      <c r="A270" s="41" t="s">
        <v>193</v>
      </c>
      <c r="B270" s="143">
        <v>100000000</v>
      </c>
      <c r="C270" s="75"/>
    </row>
    <row r="271" spans="1:3" ht="14.25">
      <c r="A271" s="41" t="s">
        <v>194</v>
      </c>
      <c r="B271" s="143">
        <v>25000000</v>
      </c>
      <c r="C271" s="75"/>
    </row>
    <row r="272" spans="1:3" ht="14.25">
      <c r="A272" s="41" t="s">
        <v>92</v>
      </c>
      <c r="B272" s="146"/>
      <c r="C272" s="75"/>
    </row>
    <row r="273" spans="1:3" ht="14.25">
      <c r="A273" s="41" t="s">
        <v>195</v>
      </c>
      <c r="B273" s="143">
        <v>800000000</v>
      </c>
      <c r="C273" s="75"/>
    </row>
    <row r="274" spans="1:3" ht="14.25">
      <c r="A274" s="41" t="s">
        <v>196</v>
      </c>
      <c r="B274" s="143">
        <v>10000000</v>
      </c>
      <c r="C274" s="26"/>
    </row>
    <row r="275" spans="1:3" ht="14.25">
      <c r="A275" s="41" t="s">
        <v>197</v>
      </c>
      <c r="B275" s="143">
        <v>180000000</v>
      </c>
      <c r="C275" s="17"/>
    </row>
    <row r="276" spans="1:3" ht="14.25">
      <c r="A276" s="41" t="s">
        <v>198</v>
      </c>
      <c r="B276" s="143">
        <v>15000000</v>
      </c>
      <c r="C276" s="17"/>
    </row>
    <row r="277" spans="1:3" ht="14.25">
      <c r="A277" s="41" t="s">
        <v>93</v>
      </c>
      <c r="B277" s="143">
        <v>100000000</v>
      </c>
      <c r="C277" s="17"/>
    </row>
    <row r="278" spans="1:3" ht="14.25">
      <c r="A278" s="41" t="s">
        <v>94</v>
      </c>
      <c r="B278" s="143">
        <v>50000000</v>
      </c>
      <c r="C278" s="118"/>
    </row>
    <row r="279" spans="1:3" ht="14.25">
      <c r="A279" s="41" t="s">
        <v>95</v>
      </c>
      <c r="B279" s="143">
        <v>1600000000</v>
      </c>
      <c r="C279" s="17"/>
    </row>
    <row r="280" spans="1:3" ht="14.25">
      <c r="A280" s="41" t="s">
        <v>96</v>
      </c>
      <c r="B280" s="143"/>
      <c r="C280" s="17"/>
    </row>
    <row r="281" spans="1:3" ht="14.25">
      <c r="A281" s="41" t="s">
        <v>97</v>
      </c>
      <c r="B281" s="143">
        <v>40000000</v>
      </c>
      <c r="C281" s="17"/>
    </row>
    <row r="282" spans="1:3" ht="14.25">
      <c r="A282" s="41" t="s">
        <v>311</v>
      </c>
      <c r="B282" s="143">
        <v>225000000</v>
      </c>
      <c r="C282" s="118"/>
    </row>
    <row r="283" spans="1:3" ht="14.25">
      <c r="A283" s="119" t="s">
        <v>98</v>
      </c>
      <c r="B283" s="143">
        <v>10000000</v>
      </c>
      <c r="C283" s="118"/>
    </row>
    <row r="284" spans="1:3" ht="14.25">
      <c r="A284" s="154" t="s">
        <v>68</v>
      </c>
      <c r="B284" s="153">
        <f>SUM(B285:B286)</f>
        <v>100000000</v>
      </c>
      <c r="C284" s="17"/>
    </row>
    <row r="285" spans="1:3" ht="14.25">
      <c r="A285" s="41" t="s">
        <v>316</v>
      </c>
      <c r="B285" s="143">
        <v>60000000</v>
      </c>
      <c r="C285" s="17"/>
    </row>
    <row r="286" spans="1:3" ht="14.25">
      <c r="A286" s="41" t="s">
        <v>317</v>
      </c>
      <c r="B286" s="143">
        <v>40000000</v>
      </c>
      <c r="C286" s="17"/>
    </row>
    <row r="287" spans="1:3" ht="14.25">
      <c r="A287" s="154" t="s">
        <v>99</v>
      </c>
      <c r="B287" s="155">
        <f>SUM(B288)</f>
        <v>100000000</v>
      </c>
      <c r="C287" s="17"/>
    </row>
    <row r="288" spans="1:3" ht="14.25">
      <c r="A288" s="42" t="s">
        <v>100</v>
      </c>
      <c r="B288" s="147">
        <v>100000000</v>
      </c>
      <c r="C288" s="171"/>
    </row>
    <row r="289" spans="1:3" ht="14.25">
      <c r="A289" s="163" t="s">
        <v>101</v>
      </c>
      <c r="B289" s="148">
        <f>SUM(B290:B292)</f>
        <v>1950000000</v>
      </c>
      <c r="C289" s="17"/>
    </row>
    <row r="290" spans="1:3" ht="14.25">
      <c r="A290" s="121" t="s">
        <v>309</v>
      </c>
      <c r="B290" s="148"/>
      <c r="C290" s="17"/>
    </row>
    <row r="291" spans="1:3" ht="14.25">
      <c r="A291" s="122" t="s">
        <v>102</v>
      </c>
      <c r="B291" s="153">
        <v>1000000000</v>
      </c>
      <c r="C291" s="17"/>
    </row>
    <row r="292" spans="1:3" ht="14.25">
      <c r="A292" s="122" t="s">
        <v>103</v>
      </c>
      <c r="B292" s="153">
        <f>SUM(B293:B297)</f>
        <v>950000000</v>
      </c>
      <c r="C292" s="17"/>
    </row>
    <row r="293" spans="1:3" ht="14.25">
      <c r="A293" s="41" t="s">
        <v>318</v>
      </c>
      <c r="B293" s="143">
        <v>400000000</v>
      </c>
      <c r="C293" s="17"/>
    </row>
    <row r="294" spans="1:3" ht="14.25">
      <c r="A294" s="123" t="s">
        <v>104</v>
      </c>
      <c r="B294" s="143">
        <v>350000000</v>
      </c>
      <c r="C294" s="17"/>
    </row>
    <row r="295" spans="1:3" ht="14.25">
      <c r="A295" s="123" t="s">
        <v>105</v>
      </c>
      <c r="B295" s="143">
        <v>100000000</v>
      </c>
      <c r="C295" s="17"/>
    </row>
    <row r="296" spans="1:3" ht="14.25">
      <c r="A296" s="41" t="s">
        <v>106</v>
      </c>
      <c r="B296" s="143">
        <v>15000000</v>
      </c>
      <c r="C296" s="17"/>
    </row>
    <row r="297" spans="1:3" ht="14.25">
      <c r="A297" s="41" t="s">
        <v>319</v>
      </c>
      <c r="B297" s="143">
        <v>85000000</v>
      </c>
      <c r="C297" s="17"/>
    </row>
    <row r="298" spans="1:3" ht="14.25">
      <c r="A298" s="124"/>
      <c r="B298" s="141"/>
      <c r="C298" s="20"/>
    </row>
    <row r="300" spans="2:3" ht="14.25">
      <c r="B300" s="224" t="s">
        <v>285</v>
      </c>
      <c r="C300" s="224"/>
    </row>
    <row r="301" spans="1:3" ht="14.25">
      <c r="A301" s="23" t="s">
        <v>321</v>
      </c>
      <c r="B301" s="252" t="s">
        <v>322</v>
      </c>
      <c r="C301" s="252"/>
    </row>
    <row r="302" spans="1:3" ht="14.25">
      <c r="A302" s="25"/>
      <c r="B302" s="164"/>
      <c r="C302" s="164"/>
    </row>
    <row r="303" spans="1:3" ht="14.25">
      <c r="A303" s="25"/>
      <c r="B303" s="164"/>
      <c r="C303" s="164"/>
    </row>
    <row r="304" spans="1:3" ht="14.25">
      <c r="A304" s="25"/>
      <c r="B304" s="164"/>
      <c r="C304" s="164"/>
    </row>
    <row r="305" spans="1:3" ht="14.25">
      <c r="A305" s="22" t="s">
        <v>286</v>
      </c>
      <c r="B305" s="253" t="s">
        <v>324</v>
      </c>
      <c r="C305" s="254"/>
    </row>
    <row r="306" spans="1:3" ht="14.25">
      <c r="A306" s="22" t="s">
        <v>235</v>
      </c>
      <c r="B306" s="254" t="s">
        <v>299</v>
      </c>
      <c r="C306" s="254"/>
    </row>
    <row r="307" spans="1:3" ht="14.25">
      <c r="A307" s="22" t="s">
        <v>305</v>
      </c>
      <c r="B307" s="254" t="s">
        <v>323</v>
      </c>
      <c r="C307" s="254"/>
    </row>
    <row r="310" spans="1:3" ht="14.25">
      <c r="A310" s="218" t="s">
        <v>16</v>
      </c>
      <c r="B310" s="219"/>
      <c r="C310" s="220"/>
    </row>
    <row r="311" spans="1:3" ht="14.25">
      <c r="A311" s="221"/>
      <c r="B311" s="222"/>
      <c r="C311" s="223"/>
    </row>
    <row r="312" spans="1:3" ht="14.25">
      <c r="A312" s="205" t="s">
        <v>0</v>
      </c>
      <c r="B312" s="205" t="s">
        <v>2</v>
      </c>
      <c r="C312" s="205" t="s">
        <v>6</v>
      </c>
    </row>
    <row r="313" spans="1:3" ht="14.25">
      <c r="A313" s="206"/>
      <c r="B313" s="209"/>
      <c r="C313" s="206"/>
    </row>
    <row r="314" spans="1:3" ht="14.25">
      <c r="A314" s="210" t="s">
        <v>108</v>
      </c>
      <c r="B314" s="214" t="s">
        <v>58</v>
      </c>
      <c r="C314" s="216"/>
    </row>
    <row r="315" spans="1:3" ht="33.75" customHeight="1">
      <c r="A315" s="211"/>
      <c r="B315" s="215"/>
      <c r="C315" s="217"/>
    </row>
    <row r="316" spans="1:3" ht="14.25">
      <c r="A316" s="212"/>
      <c r="B316" s="28" t="s">
        <v>109</v>
      </c>
      <c r="C316" s="101">
        <v>1</v>
      </c>
    </row>
    <row r="317" spans="1:3" ht="28.5">
      <c r="A317" s="212"/>
      <c r="B317" s="92" t="s">
        <v>11</v>
      </c>
      <c r="C317" s="101">
        <v>1</v>
      </c>
    </row>
    <row r="318" spans="1:3" ht="14.25">
      <c r="A318" s="212"/>
      <c r="B318" s="125" t="s">
        <v>110</v>
      </c>
      <c r="C318" s="108"/>
    </row>
    <row r="319" spans="1:3" ht="14.25">
      <c r="A319" s="212"/>
      <c r="B319" s="165" t="s">
        <v>327</v>
      </c>
      <c r="C319" s="108"/>
    </row>
    <row r="320" spans="1:3" ht="14.25">
      <c r="A320" s="212"/>
      <c r="B320" s="165" t="s">
        <v>328</v>
      </c>
      <c r="C320" s="108"/>
    </row>
    <row r="321" spans="1:3" ht="14.25">
      <c r="A321" s="212"/>
      <c r="B321" s="126" t="s">
        <v>113</v>
      </c>
      <c r="C321" s="108"/>
    </row>
    <row r="322" spans="1:3" ht="14.25">
      <c r="A322" s="212"/>
      <c r="B322" s="120" t="s">
        <v>114</v>
      </c>
      <c r="C322" s="108"/>
    </row>
    <row r="323" spans="1:3" ht="14.25">
      <c r="A323" s="212"/>
      <c r="B323" s="120" t="s">
        <v>115</v>
      </c>
      <c r="C323" s="108"/>
    </row>
    <row r="324" spans="1:3" ht="14.25">
      <c r="A324" s="212"/>
      <c r="B324" s="120" t="s">
        <v>325</v>
      </c>
      <c r="C324" s="18"/>
    </row>
    <row r="325" spans="1:3" ht="14.25">
      <c r="A325" s="212"/>
      <c r="B325" s="120" t="s">
        <v>117</v>
      </c>
      <c r="C325" s="234"/>
    </row>
    <row r="326" spans="1:3" ht="14.25">
      <c r="A326" s="212"/>
      <c r="B326" s="120" t="s">
        <v>326</v>
      </c>
      <c r="C326" s="234"/>
    </row>
    <row r="327" spans="1:3" ht="14.25">
      <c r="A327" s="212"/>
      <c r="B327" s="120" t="s">
        <v>119</v>
      </c>
      <c r="C327" s="67"/>
    </row>
    <row r="328" spans="1:3" ht="14.25">
      <c r="A328" s="213"/>
      <c r="B328" s="124" t="s">
        <v>120</v>
      </c>
      <c r="C328" s="43"/>
    </row>
    <row r="330" spans="1:3" ht="14.25">
      <c r="A330" s="205" t="s">
        <v>39</v>
      </c>
      <c r="B330" s="205" t="s">
        <v>12</v>
      </c>
      <c r="C330" s="207" t="s">
        <v>13</v>
      </c>
    </row>
    <row r="331" spans="1:3" ht="14.25">
      <c r="A331" s="206"/>
      <c r="B331" s="206"/>
      <c r="C331" s="208"/>
    </row>
    <row r="332" spans="1:3" ht="14.25">
      <c r="A332" s="127" t="s">
        <v>121</v>
      </c>
      <c r="B332" s="166">
        <f>SUM(B333)</f>
        <v>342804000</v>
      </c>
      <c r="C332" s="105" t="s">
        <v>14</v>
      </c>
    </row>
    <row r="333" spans="1:3" ht="14.25">
      <c r="A333" s="26" t="s">
        <v>109</v>
      </c>
      <c r="B333" s="135">
        <v>342804000</v>
      </c>
      <c r="C333" s="26"/>
    </row>
    <row r="334" spans="1:3" ht="14.25">
      <c r="A334" s="26"/>
      <c r="B334" s="26"/>
      <c r="C334" s="26"/>
    </row>
    <row r="335" spans="1:3" ht="28.5">
      <c r="A335" s="92" t="s">
        <v>11</v>
      </c>
      <c r="B335" s="136">
        <f>B336+B339</f>
        <v>1600000000</v>
      </c>
      <c r="C335" s="75" t="s">
        <v>15</v>
      </c>
    </row>
    <row r="336" spans="1:3" ht="14.25">
      <c r="A336" s="125" t="s">
        <v>110</v>
      </c>
      <c r="B336" s="167">
        <f>SUM(B337:B338)</f>
        <v>300000000</v>
      </c>
      <c r="C336" s="75"/>
    </row>
    <row r="337" spans="1:3" ht="14.25">
      <c r="A337" s="165" t="s">
        <v>111</v>
      </c>
      <c r="B337" s="135">
        <v>200000000</v>
      </c>
      <c r="C337" s="75"/>
    </row>
    <row r="338" spans="1:3" ht="14.25">
      <c r="A338" s="139" t="s">
        <v>112</v>
      </c>
      <c r="B338" s="169">
        <v>100000000</v>
      </c>
      <c r="C338" s="77"/>
    </row>
    <row r="339" spans="1:3" ht="14.25">
      <c r="A339" s="125" t="s">
        <v>113</v>
      </c>
      <c r="B339" s="167">
        <f>SUM(B340:B345)</f>
        <v>1300000000</v>
      </c>
      <c r="C339" s="75"/>
    </row>
    <row r="340" spans="1:3" ht="14.25">
      <c r="A340" s="165" t="s">
        <v>114</v>
      </c>
      <c r="B340" s="135">
        <v>100000000</v>
      </c>
      <c r="C340" s="75"/>
    </row>
    <row r="341" spans="1:3" ht="14.25">
      <c r="A341" s="165" t="s">
        <v>115</v>
      </c>
      <c r="B341" s="135">
        <v>50000000</v>
      </c>
      <c r="C341" s="75"/>
    </row>
    <row r="342" spans="1:3" ht="14.25">
      <c r="A342" s="165" t="s">
        <v>116</v>
      </c>
      <c r="B342" s="135">
        <v>100000000</v>
      </c>
      <c r="C342" s="75"/>
    </row>
    <row r="343" spans="1:3" ht="14.25">
      <c r="A343" s="165" t="s">
        <v>117</v>
      </c>
      <c r="B343" s="135">
        <v>75000000</v>
      </c>
      <c r="C343" s="75"/>
    </row>
    <row r="344" spans="1:3" ht="14.25">
      <c r="A344" s="165" t="s">
        <v>118</v>
      </c>
      <c r="B344" s="135">
        <v>800000000</v>
      </c>
      <c r="C344" s="26"/>
    </row>
    <row r="345" spans="1:3" ht="14.25">
      <c r="A345" s="165" t="s">
        <v>119</v>
      </c>
      <c r="B345" s="135">
        <v>175000000</v>
      </c>
      <c r="C345" s="26"/>
    </row>
    <row r="346" spans="1:3" ht="14.25">
      <c r="A346" s="165" t="s">
        <v>120</v>
      </c>
      <c r="B346" s="26"/>
      <c r="C346" s="26"/>
    </row>
    <row r="347" spans="1:3" ht="14.25">
      <c r="A347" s="128"/>
      <c r="B347" s="20"/>
      <c r="C347" s="20"/>
    </row>
    <row r="348" spans="1:3" ht="14.25">
      <c r="A348" s="47"/>
      <c r="B348" s="170"/>
      <c r="C348" s="170"/>
    </row>
    <row r="349" spans="2:3" ht="14.25">
      <c r="B349" s="224" t="s">
        <v>278</v>
      </c>
      <c r="C349" s="224"/>
    </row>
    <row r="350" spans="1:3" ht="14.25">
      <c r="A350" s="23" t="s">
        <v>254</v>
      </c>
      <c r="B350" s="225" t="s">
        <v>332</v>
      </c>
      <c r="C350" s="225"/>
    </row>
    <row r="351" spans="1:3" ht="14.25">
      <c r="A351" s="25"/>
      <c r="B351" s="226" t="s">
        <v>333</v>
      </c>
      <c r="C351" s="226"/>
    </row>
    <row r="352" ht="14.25">
      <c r="A352" s="25"/>
    </row>
    <row r="353" ht="14.25">
      <c r="A353" s="25"/>
    </row>
    <row r="354" spans="1:3" ht="14.25">
      <c r="A354" s="38" t="s">
        <v>334</v>
      </c>
      <c r="B354" s="226" t="s">
        <v>331</v>
      </c>
      <c r="C354" s="226"/>
    </row>
    <row r="355" spans="1:3" ht="14.25">
      <c r="A355" s="22" t="s">
        <v>235</v>
      </c>
      <c r="B355" s="226" t="s">
        <v>301</v>
      </c>
      <c r="C355" s="226"/>
    </row>
    <row r="356" spans="1:3" ht="14.25">
      <c r="A356" s="22" t="s">
        <v>329</v>
      </c>
      <c r="B356" s="226" t="s">
        <v>330</v>
      </c>
      <c r="C356" s="226"/>
    </row>
    <row r="357" spans="1:3" ht="14.25">
      <c r="A357" s="24"/>
      <c r="B357" s="24"/>
      <c r="C357" s="24"/>
    </row>
    <row r="360" spans="1:3" ht="14.25">
      <c r="A360" s="218" t="s">
        <v>16</v>
      </c>
      <c r="B360" s="219"/>
      <c r="C360" s="220"/>
    </row>
    <row r="361" spans="1:3" ht="14.25">
      <c r="A361" s="221"/>
      <c r="B361" s="222"/>
      <c r="C361" s="223"/>
    </row>
    <row r="362" spans="1:3" ht="14.25">
      <c r="A362" s="205" t="s">
        <v>0</v>
      </c>
      <c r="B362" s="205" t="s">
        <v>2</v>
      </c>
      <c r="C362" s="205" t="s">
        <v>6</v>
      </c>
    </row>
    <row r="363" spans="1:3" ht="14.25">
      <c r="A363" s="206"/>
      <c r="B363" s="209"/>
      <c r="C363" s="206"/>
    </row>
    <row r="364" spans="1:3" ht="14.25">
      <c r="A364" s="210" t="s">
        <v>159</v>
      </c>
      <c r="B364" s="214" t="s">
        <v>58</v>
      </c>
      <c r="C364" s="216"/>
    </row>
    <row r="365" spans="1:3" ht="14.25">
      <c r="A365" s="211"/>
      <c r="B365" s="215"/>
      <c r="C365" s="217"/>
    </row>
    <row r="366" spans="1:3" ht="14.25">
      <c r="A366" s="212"/>
      <c r="B366" s="107" t="s">
        <v>160</v>
      </c>
      <c r="C366" s="108" t="s">
        <v>164</v>
      </c>
    </row>
    <row r="367" spans="1:3" ht="14.25">
      <c r="A367" s="212"/>
      <c r="B367" s="107" t="s">
        <v>161</v>
      </c>
      <c r="C367" s="18" t="s">
        <v>163</v>
      </c>
    </row>
    <row r="368" spans="1:3" ht="14.25">
      <c r="A368" s="213"/>
      <c r="B368" s="168" t="s">
        <v>162</v>
      </c>
      <c r="C368" s="21" t="s">
        <v>165</v>
      </c>
    </row>
    <row r="369" spans="1:3" ht="14.25">
      <c r="A369" s="48"/>
      <c r="B369" s="48"/>
      <c r="C369" s="49"/>
    </row>
    <row r="370" spans="1:3" ht="14.25">
      <c r="A370" s="205" t="s">
        <v>39</v>
      </c>
      <c r="B370" s="205" t="s">
        <v>12</v>
      </c>
      <c r="C370" s="207" t="s">
        <v>13</v>
      </c>
    </row>
    <row r="371" spans="1:3" ht="14.25">
      <c r="A371" s="206"/>
      <c r="B371" s="206"/>
      <c r="C371" s="208"/>
    </row>
    <row r="372" spans="1:3" ht="14.25">
      <c r="A372" s="44"/>
      <c r="B372" s="60"/>
      <c r="C372" s="105"/>
    </row>
    <row r="373" spans="1:3" s="25" customFormat="1" ht="14.25">
      <c r="A373" s="109" t="s">
        <v>157</v>
      </c>
      <c r="B373" s="109" t="s">
        <v>157</v>
      </c>
      <c r="C373" s="109" t="s">
        <v>158</v>
      </c>
    </row>
    <row r="374" spans="1:3" ht="14.25">
      <c r="A374" s="26"/>
      <c r="B374" s="26"/>
      <c r="C374" s="26"/>
    </row>
    <row r="375" spans="1:3" ht="14.25">
      <c r="A375" s="110"/>
      <c r="B375" s="63"/>
      <c r="C375" s="77"/>
    </row>
    <row r="376" spans="1:3" ht="14.25">
      <c r="A376" s="112"/>
      <c r="B376" s="113"/>
      <c r="C376" s="49"/>
    </row>
    <row r="377" spans="2:3" ht="14.25">
      <c r="B377" s="224" t="s">
        <v>285</v>
      </c>
      <c r="C377" s="224"/>
    </row>
    <row r="378" spans="1:3" ht="14.25">
      <c r="A378" s="23" t="s">
        <v>254</v>
      </c>
      <c r="B378" s="225" t="s">
        <v>335</v>
      </c>
      <c r="C378" s="225"/>
    </row>
    <row r="379" ht="14.25">
      <c r="A379" s="25"/>
    </row>
    <row r="380" ht="14.25">
      <c r="A380" s="25"/>
    </row>
    <row r="381" ht="14.25">
      <c r="A381" s="25"/>
    </row>
    <row r="382" spans="1:3" ht="14.25">
      <c r="A382" s="38" t="s">
        <v>334</v>
      </c>
      <c r="B382" s="232" t="s">
        <v>337</v>
      </c>
      <c r="C382" s="226"/>
    </row>
    <row r="383" spans="1:3" ht="14.25">
      <c r="A383" s="22" t="s">
        <v>235</v>
      </c>
      <c r="B383" s="226" t="s">
        <v>301</v>
      </c>
      <c r="C383" s="226"/>
    </row>
    <row r="384" spans="1:3" ht="14.25">
      <c r="A384" s="22" t="s">
        <v>329</v>
      </c>
      <c r="B384" s="226" t="s">
        <v>336</v>
      </c>
      <c r="C384" s="226"/>
    </row>
    <row r="385" spans="1:3" ht="14.25">
      <c r="A385" s="24"/>
      <c r="B385" s="24"/>
      <c r="C385" s="24"/>
    </row>
  </sheetData>
  <sheetProtection/>
  <mergeCells count="159">
    <mergeCell ref="B377:C377"/>
    <mergeCell ref="B378:C378"/>
    <mergeCell ref="B382:C382"/>
    <mergeCell ref="B384:C384"/>
    <mergeCell ref="B383:C383"/>
    <mergeCell ref="B196:C196"/>
    <mergeCell ref="B197:C197"/>
    <mergeCell ref="B201:C201"/>
    <mergeCell ref="B203:C203"/>
    <mergeCell ref="B202:C202"/>
    <mergeCell ref="B300:C300"/>
    <mergeCell ref="B301:C301"/>
    <mergeCell ref="B305:C305"/>
    <mergeCell ref="B307:C307"/>
    <mergeCell ref="B306:C306"/>
    <mergeCell ref="A310:C311"/>
    <mergeCell ref="A312:A313"/>
    <mergeCell ref="B312:B313"/>
    <mergeCell ref="C312:C313"/>
    <mergeCell ref="A314:A328"/>
    <mergeCell ref="B314:B315"/>
    <mergeCell ref="C314:C315"/>
    <mergeCell ref="C325:C326"/>
    <mergeCell ref="A11:A12"/>
    <mergeCell ref="B11:B12"/>
    <mergeCell ref="C11:C12"/>
    <mergeCell ref="A1:C2"/>
    <mergeCell ref="A3:A4"/>
    <mergeCell ref="B3:B4"/>
    <mergeCell ref="C3:C4"/>
    <mergeCell ref="A5:A9"/>
    <mergeCell ref="B5:B6"/>
    <mergeCell ref="C5:C6"/>
    <mergeCell ref="A33:A36"/>
    <mergeCell ref="B33:B34"/>
    <mergeCell ref="C33:C34"/>
    <mergeCell ref="A43:A44"/>
    <mergeCell ref="B43:B44"/>
    <mergeCell ref="C43:C44"/>
    <mergeCell ref="C39:C40"/>
    <mergeCell ref="A29:C30"/>
    <mergeCell ref="A31:A32"/>
    <mergeCell ref="B31:B32"/>
    <mergeCell ref="C31:C32"/>
    <mergeCell ref="A56:C57"/>
    <mergeCell ref="A58:A59"/>
    <mergeCell ref="B58:B59"/>
    <mergeCell ref="C58:C59"/>
    <mergeCell ref="A39:A40"/>
    <mergeCell ref="B39:B40"/>
    <mergeCell ref="A68:A69"/>
    <mergeCell ref="B68:B69"/>
    <mergeCell ref="C68:C69"/>
    <mergeCell ref="A41:A42"/>
    <mergeCell ref="B41:B42"/>
    <mergeCell ref="C41:C42"/>
    <mergeCell ref="A70:A71"/>
    <mergeCell ref="B70:B71"/>
    <mergeCell ref="C70:C71"/>
    <mergeCell ref="A60:A65"/>
    <mergeCell ref="B60:B61"/>
    <mergeCell ref="C60:C61"/>
    <mergeCell ref="B62:B63"/>
    <mergeCell ref="C62:C63"/>
    <mergeCell ref="B64:B65"/>
    <mergeCell ref="C64:C65"/>
    <mergeCell ref="A90:A95"/>
    <mergeCell ref="B90:B91"/>
    <mergeCell ref="C90:C91"/>
    <mergeCell ref="B92:B93"/>
    <mergeCell ref="C92:C93"/>
    <mergeCell ref="B94:B95"/>
    <mergeCell ref="C94:C95"/>
    <mergeCell ref="A72:A73"/>
    <mergeCell ref="B72:B73"/>
    <mergeCell ref="C72:C73"/>
    <mergeCell ref="A86:C87"/>
    <mergeCell ref="A88:A89"/>
    <mergeCell ref="B88:B89"/>
    <mergeCell ref="C88:C89"/>
    <mergeCell ref="C99:C100"/>
    <mergeCell ref="A101:A102"/>
    <mergeCell ref="B101:B102"/>
    <mergeCell ref="C101:C102"/>
    <mergeCell ref="A115:C116"/>
    <mergeCell ref="A117:A118"/>
    <mergeCell ref="B117:B118"/>
    <mergeCell ref="C117:C118"/>
    <mergeCell ref="B157:B158"/>
    <mergeCell ref="C157:C158"/>
    <mergeCell ref="A157:A160"/>
    <mergeCell ref="B150:C150"/>
    <mergeCell ref="B149:C149"/>
    <mergeCell ref="A97:A98"/>
    <mergeCell ref="B97:B98"/>
    <mergeCell ref="C97:C98"/>
    <mergeCell ref="A99:A100"/>
    <mergeCell ref="B99:B100"/>
    <mergeCell ref="A119:A129"/>
    <mergeCell ref="B119:B120"/>
    <mergeCell ref="C119:C120"/>
    <mergeCell ref="C126:C127"/>
    <mergeCell ref="B144:C144"/>
    <mergeCell ref="B148:C148"/>
    <mergeCell ref="B143:C143"/>
    <mergeCell ref="A131:A132"/>
    <mergeCell ref="B131:B132"/>
    <mergeCell ref="C131:C132"/>
    <mergeCell ref="A179:C180"/>
    <mergeCell ref="A181:A182"/>
    <mergeCell ref="B181:B182"/>
    <mergeCell ref="C181:C182"/>
    <mergeCell ref="A153:C154"/>
    <mergeCell ref="A155:A156"/>
    <mergeCell ref="B155:B156"/>
    <mergeCell ref="C155:C156"/>
    <mergeCell ref="A162:A163"/>
    <mergeCell ref="B162:B163"/>
    <mergeCell ref="C162:C163"/>
    <mergeCell ref="B169:C169"/>
    <mergeCell ref="B173:C173"/>
    <mergeCell ref="B175:C175"/>
    <mergeCell ref="B168:C168"/>
    <mergeCell ref="B174:C174"/>
    <mergeCell ref="A189:A190"/>
    <mergeCell ref="B189:B190"/>
    <mergeCell ref="C189:C190"/>
    <mergeCell ref="A183:A187"/>
    <mergeCell ref="B183:B184"/>
    <mergeCell ref="C183:C184"/>
    <mergeCell ref="A227:A228"/>
    <mergeCell ref="B227:B228"/>
    <mergeCell ref="C227:C228"/>
    <mergeCell ref="A206:C207"/>
    <mergeCell ref="A208:A209"/>
    <mergeCell ref="B208:B209"/>
    <mergeCell ref="C208:C209"/>
    <mergeCell ref="A210:A224"/>
    <mergeCell ref="B210:B211"/>
    <mergeCell ref="C210:C211"/>
    <mergeCell ref="B330:B331"/>
    <mergeCell ref="C330:C331"/>
    <mergeCell ref="A360:C361"/>
    <mergeCell ref="B349:C349"/>
    <mergeCell ref="B350:C350"/>
    <mergeCell ref="B354:C354"/>
    <mergeCell ref="B356:C356"/>
    <mergeCell ref="B351:C351"/>
    <mergeCell ref="B355:C355"/>
    <mergeCell ref="A330:A331"/>
    <mergeCell ref="A370:A371"/>
    <mergeCell ref="B370:B371"/>
    <mergeCell ref="C370:C371"/>
    <mergeCell ref="A362:A363"/>
    <mergeCell ref="B362:B363"/>
    <mergeCell ref="C362:C363"/>
    <mergeCell ref="A364:A368"/>
    <mergeCell ref="B364:B365"/>
    <mergeCell ref="C364:C365"/>
  </mergeCells>
  <printOptions/>
  <pageMargins left="0.9055118110236221" right="0.7086614173228347" top="0.5511811023622047" bottom="0.15748031496062992" header="0.31496062992125984" footer="0.31496062992125984"/>
  <pageSetup fitToHeight="0" fitToWidth="1" orientation="landscape" paperSize="9" r:id="rId1"/>
  <rowBreaks count="11" manualBreakCount="11">
    <brk id="27" max="2" man="1"/>
    <brk id="54" max="2" man="1"/>
    <brk id="83" max="2" man="1"/>
    <brk id="112" max="2" man="1"/>
    <brk id="151" max="2" man="1"/>
    <brk id="176" max="2" man="1"/>
    <brk id="231" max="2" man="1"/>
    <brk id="263" max="2" man="1"/>
    <brk id="288" max="2" man="1"/>
    <brk id="308" max="2" man="1"/>
    <brk id="33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8"/>
  <sheetViews>
    <sheetView view="pageBreakPreview" zoomScaleSheetLayoutView="100" zoomScalePageLayoutView="0" workbookViewId="0" topLeftCell="A176">
      <selection activeCell="A176" sqref="A176"/>
    </sheetView>
  </sheetViews>
  <sheetFormatPr defaultColWidth="9.140625" defaultRowHeight="15"/>
  <cols>
    <col min="1" max="1" width="62.7109375" style="12" customWidth="1"/>
    <col min="2" max="2" width="42.00390625" style="12" customWidth="1"/>
    <col min="3" max="3" width="18.28125" style="12" customWidth="1"/>
    <col min="4" max="16384" width="9.140625" style="12" customWidth="1"/>
  </cols>
  <sheetData>
    <row r="1" spans="1:3" ht="14.25">
      <c r="A1" s="218" t="s">
        <v>16</v>
      </c>
      <c r="B1" s="219"/>
      <c r="C1" s="220"/>
    </row>
    <row r="2" spans="1:3" ht="14.25">
      <c r="A2" s="221"/>
      <c r="B2" s="222"/>
      <c r="C2" s="223"/>
    </row>
    <row r="3" spans="1:3" ht="14.25">
      <c r="A3" s="205" t="s">
        <v>0</v>
      </c>
      <c r="B3" s="205" t="s">
        <v>2</v>
      </c>
      <c r="C3" s="205" t="s">
        <v>6</v>
      </c>
    </row>
    <row r="4" spans="1:3" ht="14.25">
      <c r="A4" s="206"/>
      <c r="B4" s="206"/>
      <c r="C4" s="206"/>
    </row>
    <row r="5" spans="1:3" ht="27.75" customHeight="1">
      <c r="A5" s="244" t="s">
        <v>1</v>
      </c>
      <c r="B5" s="247" t="s">
        <v>55</v>
      </c>
      <c r="C5" s="228"/>
    </row>
    <row r="6" spans="1:3" ht="36.75" customHeight="1">
      <c r="A6" s="245"/>
      <c r="B6" s="248"/>
      <c r="C6" s="229"/>
    </row>
    <row r="7" spans="1:3" ht="36.75" customHeight="1">
      <c r="A7" s="245"/>
      <c r="B7" s="13" t="s">
        <v>17</v>
      </c>
      <c r="C7" s="14">
        <v>1</v>
      </c>
    </row>
    <row r="8" spans="1:3" ht="14.25">
      <c r="A8" s="245"/>
      <c r="B8" s="236" t="s">
        <v>18</v>
      </c>
      <c r="C8" s="249">
        <v>1</v>
      </c>
    </row>
    <row r="9" spans="1:3" ht="14.25">
      <c r="A9" s="245"/>
      <c r="B9" s="236"/>
      <c r="C9" s="249"/>
    </row>
    <row r="10" spans="1:3" ht="14.25">
      <c r="A10" s="245"/>
      <c r="B10" s="236" t="s">
        <v>19</v>
      </c>
      <c r="C10" s="249">
        <v>1</v>
      </c>
    </row>
    <row r="11" spans="1:3" ht="14.25">
      <c r="A11" s="246"/>
      <c r="B11" s="241"/>
      <c r="C11" s="251"/>
    </row>
    <row r="14" spans="1:3" ht="14.25">
      <c r="A14" s="205" t="s">
        <v>7</v>
      </c>
      <c r="B14" s="205" t="s">
        <v>12</v>
      </c>
      <c r="C14" s="207" t="s">
        <v>13</v>
      </c>
    </row>
    <row r="15" spans="1:3" ht="14.25">
      <c r="A15" s="206"/>
      <c r="B15" s="206"/>
      <c r="C15" s="208"/>
    </row>
    <row r="16" spans="1:3" ht="14.25">
      <c r="A16" s="15" t="s">
        <v>8</v>
      </c>
      <c r="B16" s="85">
        <v>10816513000</v>
      </c>
      <c r="C16" s="16" t="s">
        <v>14</v>
      </c>
    </row>
    <row r="17" spans="1:3" ht="14.25">
      <c r="A17" s="17" t="s">
        <v>20</v>
      </c>
      <c r="B17" s="86">
        <v>1340000000</v>
      </c>
      <c r="C17" s="18" t="s">
        <v>14</v>
      </c>
    </row>
    <row r="18" spans="1:3" ht="28.5">
      <c r="A18" s="19" t="s">
        <v>21</v>
      </c>
      <c r="B18" s="87">
        <v>294227000</v>
      </c>
      <c r="C18" s="18" t="s">
        <v>14</v>
      </c>
    </row>
    <row r="19" spans="1:3" ht="14.25">
      <c r="A19" s="20" t="s">
        <v>11</v>
      </c>
      <c r="B19" s="88">
        <v>1915000000</v>
      </c>
      <c r="C19" s="21" t="s">
        <v>15</v>
      </c>
    </row>
    <row r="21" spans="2:3" ht="14.25">
      <c r="B21" s="224" t="s">
        <v>258</v>
      </c>
      <c r="C21" s="224"/>
    </row>
    <row r="23" spans="1:3" ht="14.25">
      <c r="A23" s="22" t="s">
        <v>245</v>
      </c>
      <c r="B23" s="225" t="s">
        <v>248</v>
      </c>
      <c r="C23" s="225"/>
    </row>
    <row r="24" spans="1:2" ht="14.25">
      <c r="A24" s="25"/>
      <c r="B24" s="25"/>
    </row>
    <row r="25" spans="1:2" ht="14.25">
      <c r="A25" s="25"/>
      <c r="B25" s="25"/>
    </row>
    <row r="26" spans="1:2" ht="14.25">
      <c r="A26" s="25"/>
      <c r="B26" s="25"/>
    </row>
    <row r="27" spans="1:3" ht="14.25">
      <c r="A27" s="22" t="s">
        <v>259</v>
      </c>
      <c r="B27" s="226" t="s">
        <v>256</v>
      </c>
      <c r="C27" s="226"/>
    </row>
    <row r="28" spans="1:3" ht="14.25">
      <c r="A28" s="22" t="s">
        <v>244</v>
      </c>
      <c r="B28" s="226" t="s">
        <v>213</v>
      </c>
      <c r="C28" s="226"/>
    </row>
    <row r="29" spans="1:3" ht="14.25">
      <c r="A29" s="22" t="s">
        <v>247</v>
      </c>
      <c r="B29" s="226" t="s">
        <v>218</v>
      </c>
      <c r="C29" s="226"/>
    </row>
    <row r="31" spans="1:3" ht="14.25">
      <c r="A31" s="218" t="s">
        <v>16</v>
      </c>
      <c r="B31" s="219"/>
      <c r="C31" s="220"/>
    </row>
    <row r="32" spans="1:3" ht="14.25">
      <c r="A32" s="221"/>
      <c r="B32" s="222"/>
      <c r="C32" s="223"/>
    </row>
    <row r="33" spans="1:3" ht="14.25">
      <c r="A33" s="205" t="s">
        <v>0</v>
      </c>
      <c r="B33" s="205" t="s">
        <v>2</v>
      </c>
      <c r="C33" s="205" t="s">
        <v>6</v>
      </c>
    </row>
    <row r="34" spans="1:3" ht="14.25">
      <c r="A34" s="206"/>
      <c r="B34" s="206"/>
      <c r="C34" s="206"/>
    </row>
    <row r="35" spans="1:3" ht="14.25">
      <c r="A35" s="244" t="s">
        <v>30</v>
      </c>
      <c r="B35" s="247" t="s">
        <v>56</v>
      </c>
      <c r="C35" s="228"/>
    </row>
    <row r="36" spans="1:3" ht="33" customHeight="1">
      <c r="A36" s="245"/>
      <c r="B36" s="248"/>
      <c r="C36" s="229"/>
    </row>
    <row r="37" spans="1:3" ht="14.25">
      <c r="A37" s="245"/>
      <c r="B37" s="236" t="s">
        <v>31</v>
      </c>
      <c r="C37" s="249">
        <v>1</v>
      </c>
    </row>
    <row r="38" spans="1:3" ht="0.75" customHeight="1">
      <c r="A38" s="245"/>
      <c r="B38" s="236"/>
      <c r="C38" s="249"/>
    </row>
    <row r="39" spans="1:3" ht="14.25">
      <c r="A39" s="245"/>
      <c r="B39" s="26"/>
      <c r="C39" s="27"/>
    </row>
    <row r="40" spans="1:3" ht="14.25">
      <c r="A40" s="245"/>
      <c r="B40" s="245" t="s">
        <v>32</v>
      </c>
      <c r="C40" s="249">
        <v>1</v>
      </c>
    </row>
    <row r="41" spans="1:3" ht="14.25">
      <c r="A41" s="246"/>
      <c r="B41" s="266"/>
      <c r="C41" s="251"/>
    </row>
    <row r="44" spans="1:3" ht="14.25">
      <c r="A44" s="205" t="s">
        <v>7</v>
      </c>
      <c r="B44" s="205" t="s">
        <v>12</v>
      </c>
      <c r="C44" s="207" t="s">
        <v>13</v>
      </c>
    </row>
    <row r="45" spans="1:3" ht="14.25">
      <c r="A45" s="206"/>
      <c r="B45" s="206"/>
      <c r="C45" s="208"/>
    </row>
    <row r="46" spans="1:3" ht="14.25">
      <c r="A46" s="244" t="s">
        <v>21</v>
      </c>
      <c r="B46" s="267">
        <v>294227000</v>
      </c>
      <c r="C46" s="239" t="s">
        <v>14</v>
      </c>
    </row>
    <row r="47" spans="1:3" ht="14.25">
      <c r="A47" s="245"/>
      <c r="B47" s="268"/>
      <c r="C47" s="240"/>
    </row>
    <row r="48" spans="1:3" ht="14.25">
      <c r="A48" s="236" t="s">
        <v>11</v>
      </c>
      <c r="B48" s="268">
        <v>270000000</v>
      </c>
      <c r="C48" s="240" t="s">
        <v>15</v>
      </c>
    </row>
    <row r="49" spans="1:3" ht="14.25">
      <c r="A49" s="241"/>
      <c r="B49" s="269"/>
      <c r="C49" s="243"/>
    </row>
    <row r="51" spans="2:3" ht="14.25">
      <c r="B51" s="224" t="s">
        <v>261</v>
      </c>
      <c r="C51" s="224"/>
    </row>
    <row r="53" spans="1:3" ht="14.25">
      <c r="A53" s="24" t="s">
        <v>28</v>
      </c>
      <c r="B53" s="225" t="s">
        <v>260</v>
      </c>
      <c r="C53" s="225"/>
    </row>
    <row r="57" spans="1:3" ht="14.25">
      <c r="A57" s="38" t="s">
        <v>217</v>
      </c>
      <c r="B57" s="232" t="s">
        <v>265</v>
      </c>
      <c r="C57" s="226"/>
    </row>
    <row r="58" spans="1:3" ht="14.25">
      <c r="A58" s="22" t="s">
        <v>213</v>
      </c>
      <c r="B58" s="226" t="s">
        <v>214</v>
      </c>
      <c r="C58" s="226"/>
    </row>
    <row r="59" spans="1:3" ht="14.25">
      <c r="A59" s="22" t="s">
        <v>218</v>
      </c>
      <c r="B59" s="226" t="s">
        <v>225</v>
      </c>
      <c r="C59" s="226"/>
    </row>
    <row r="62" spans="1:3" ht="14.25">
      <c r="A62" s="218" t="s">
        <v>16</v>
      </c>
      <c r="B62" s="219"/>
      <c r="C62" s="220"/>
    </row>
    <row r="63" spans="1:3" ht="14.25">
      <c r="A63" s="221"/>
      <c r="B63" s="222"/>
      <c r="C63" s="223"/>
    </row>
    <row r="64" spans="1:3" ht="14.25">
      <c r="A64" s="205" t="s">
        <v>0</v>
      </c>
      <c r="B64" s="205" t="s">
        <v>2</v>
      </c>
      <c r="C64" s="205" t="s">
        <v>6</v>
      </c>
    </row>
    <row r="65" spans="1:3" ht="14.25">
      <c r="A65" s="206"/>
      <c r="B65" s="206"/>
      <c r="C65" s="206"/>
    </row>
    <row r="66" spans="1:3" ht="14.25">
      <c r="A66" s="244" t="s">
        <v>33</v>
      </c>
      <c r="B66" s="247" t="s">
        <v>56</v>
      </c>
      <c r="C66" s="228"/>
    </row>
    <row r="67" spans="1:3" ht="31.5" customHeight="1">
      <c r="A67" s="245"/>
      <c r="B67" s="248"/>
      <c r="C67" s="229"/>
    </row>
    <row r="68" spans="1:3" ht="14.25">
      <c r="A68" s="245"/>
      <c r="B68" s="236" t="s">
        <v>34</v>
      </c>
      <c r="C68" s="249">
        <v>1</v>
      </c>
    </row>
    <row r="69" spans="1:3" ht="14.25">
      <c r="A69" s="245"/>
      <c r="B69" s="236"/>
      <c r="C69" s="249"/>
    </row>
    <row r="70" spans="1:3" ht="14.25">
      <c r="A70" s="245"/>
      <c r="B70" s="245" t="s">
        <v>262</v>
      </c>
      <c r="C70" s="249">
        <v>1</v>
      </c>
    </row>
    <row r="71" spans="1:3" ht="14.25">
      <c r="A71" s="246"/>
      <c r="B71" s="266"/>
      <c r="C71" s="251"/>
    </row>
    <row r="74" spans="1:3" ht="14.25">
      <c r="A74" s="205" t="s">
        <v>7</v>
      </c>
      <c r="B74" s="205" t="s">
        <v>12</v>
      </c>
      <c r="C74" s="207" t="s">
        <v>13</v>
      </c>
    </row>
    <row r="75" spans="1:3" ht="14.25">
      <c r="A75" s="206"/>
      <c r="B75" s="206"/>
      <c r="C75" s="208"/>
    </row>
    <row r="76" spans="1:3" ht="14.25">
      <c r="A76" s="235"/>
      <c r="B76" s="239"/>
      <c r="C76" s="239"/>
    </row>
    <row r="77" spans="1:3" ht="14.25">
      <c r="A77" s="236"/>
      <c r="B77" s="240"/>
      <c r="C77" s="240"/>
    </row>
    <row r="78" spans="1:3" ht="14.25">
      <c r="A78" s="236"/>
      <c r="B78" s="240"/>
      <c r="C78" s="240"/>
    </row>
    <row r="79" spans="1:3" ht="14.25">
      <c r="A79" s="241"/>
      <c r="B79" s="243"/>
      <c r="C79" s="243"/>
    </row>
    <row r="81" spans="2:3" ht="14.25">
      <c r="B81" s="224" t="s">
        <v>221</v>
      </c>
      <c r="C81" s="224"/>
    </row>
    <row r="83" spans="1:3" ht="14.25">
      <c r="A83" s="24" t="s">
        <v>28</v>
      </c>
      <c r="B83" s="225" t="s">
        <v>263</v>
      </c>
      <c r="C83" s="225"/>
    </row>
    <row r="87" spans="1:3" ht="14.25">
      <c r="A87" s="24" t="s">
        <v>257</v>
      </c>
      <c r="B87" s="232" t="s">
        <v>264</v>
      </c>
      <c r="C87" s="226"/>
    </row>
    <row r="88" spans="1:3" ht="14.25">
      <c r="A88" s="22" t="s">
        <v>213</v>
      </c>
      <c r="B88" s="226" t="s">
        <v>214</v>
      </c>
      <c r="C88" s="226"/>
    </row>
    <row r="89" spans="1:3" ht="14.25">
      <c r="A89" s="24" t="s">
        <v>29</v>
      </c>
      <c r="B89" s="226" t="s">
        <v>228</v>
      </c>
      <c r="C89" s="226"/>
    </row>
    <row r="92" spans="1:3" ht="14.25">
      <c r="A92" s="218" t="s">
        <v>16</v>
      </c>
      <c r="B92" s="219"/>
      <c r="C92" s="220"/>
    </row>
    <row r="93" spans="1:3" ht="14.25">
      <c r="A93" s="221"/>
      <c r="B93" s="222"/>
      <c r="C93" s="223"/>
    </row>
    <row r="94" spans="1:3" ht="14.25">
      <c r="A94" s="205" t="s">
        <v>0</v>
      </c>
      <c r="B94" s="205" t="s">
        <v>2</v>
      </c>
      <c r="C94" s="205" t="s">
        <v>6</v>
      </c>
    </row>
    <row r="95" spans="1:3" ht="14.25">
      <c r="A95" s="206"/>
      <c r="B95" s="206"/>
      <c r="C95" s="206"/>
    </row>
    <row r="96" spans="1:3" ht="14.25">
      <c r="A96" s="244" t="s">
        <v>35</v>
      </c>
      <c r="B96" s="247" t="s">
        <v>56</v>
      </c>
      <c r="C96" s="228"/>
    </row>
    <row r="97" spans="1:3" ht="29.25" customHeight="1">
      <c r="A97" s="245"/>
      <c r="B97" s="248"/>
      <c r="C97" s="229"/>
    </row>
    <row r="98" spans="1:3" ht="14.25">
      <c r="A98" s="245"/>
      <c r="B98" s="236" t="s">
        <v>37</v>
      </c>
      <c r="C98" s="249">
        <v>1</v>
      </c>
    </row>
    <row r="99" spans="1:3" ht="14.25">
      <c r="A99" s="245"/>
      <c r="B99" s="236"/>
      <c r="C99" s="249"/>
    </row>
    <row r="100" spans="1:3" ht="14.25">
      <c r="A100" s="245"/>
      <c r="B100" s="245" t="s">
        <v>36</v>
      </c>
      <c r="C100" s="249">
        <v>1</v>
      </c>
    </row>
    <row r="101" spans="1:3" ht="14.25">
      <c r="A101" s="246"/>
      <c r="B101" s="266"/>
      <c r="C101" s="251"/>
    </row>
    <row r="104" spans="1:3" ht="14.25">
      <c r="A104" s="256" t="s">
        <v>7</v>
      </c>
      <c r="B104" s="205" t="s">
        <v>12</v>
      </c>
      <c r="C104" s="258" t="s">
        <v>13</v>
      </c>
    </row>
    <row r="105" spans="1:3" ht="14.25">
      <c r="A105" s="257"/>
      <c r="B105" s="206"/>
      <c r="C105" s="259"/>
    </row>
    <row r="106" spans="1:3" ht="14.25">
      <c r="A106" s="30" t="s">
        <v>8</v>
      </c>
      <c r="B106" s="31">
        <v>10816513000</v>
      </c>
      <c r="C106" s="32" t="s">
        <v>14</v>
      </c>
    </row>
    <row r="107" spans="1:3" ht="14.25">
      <c r="A107" s="33" t="s">
        <v>20</v>
      </c>
      <c r="B107" s="31">
        <v>1340000000</v>
      </c>
      <c r="C107" s="34" t="s">
        <v>14</v>
      </c>
    </row>
    <row r="108" spans="1:3" ht="14.25">
      <c r="A108" s="35" t="s">
        <v>11</v>
      </c>
      <c r="B108" s="36">
        <v>1620000000</v>
      </c>
      <c r="C108" s="37" t="s">
        <v>15</v>
      </c>
    </row>
    <row r="110" ht="14.25">
      <c r="B110" s="84" t="s">
        <v>220</v>
      </c>
    </row>
    <row r="112" spans="1:3" ht="14.25">
      <c r="A112" s="22" t="s">
        <v>219</v>
      </c>
      <c r="B112" s="23" t="s">
        <v>215</v>
      </c>
      <c r="C112" s="24"/>
    </row>
    <row r="116" spans="1:3" ht="14.25">
      <c r="A116" s="38" t="s">
        <v>217</v>
      </c>
      <c r="B116" s="22" t="s">
        <v>266</v>
      </c>
      <c r="C116" s="24"/>
    </row>
    <row r="117" spans="1:3" ht="14.25">
      <c r="A117" s="22" t="s">
        <v>213</v>
      </c>
      <c r="B117" s="22" t="s">
        <v>214</v>
      </c>
      <c r="C117" s="29"/>
    </row>
    <row r="118" spans="1:3" ht="14.25">
      <c r="A118" s="22" t="s">
        <v>218</v>
      </c>
      <c r="B118" s="22" t="s">
        <v>216</v>
      </c>
      <c r="C118" s="24"/>
    </row>
    <row r="119" spans="1:3" ht="14.25">
      <c r="A119" s="24"/>
      <c r="B119" s="24"/>
      <c r="C119" s="24"/>
    </row>
    <row r="120" spans="1:3" ht="14.25">
      <c r="A120" s="218" t="s">
        <v>16</v>
      </c>
      <c r="B120" s="219"/>
      <c r="C120" s="220"/>
    </row>
    <row r="121" spans="1:3" ht="14.25">
      <c r="A121" s="221"/>
      <c r="B121" s="222"/>
      <c r="C121" s="223"/>
    </row>
    <row r="122" spans="1:3" ht="14.25">
      <c r="A122" s="205" t="s">
        <v>0</v>
      </c>
      <c r="B122" s="256" t="s">
        <v>2</v>
      </c>
      <c r="C122" s="205" t="s">
        <v>6</v>
      </c>
    </row>
    <row r="123" spans="1:3" ht="14.25">
      <c r="A123" s="206"/>
      <c r="B123" s="263"/>
      <c r="C123" s="206"/>
    </row>
    <row r="124" spans="1:3" ht="14.25">
      <c r="A124" s="260" t="s">
        <v>122</v>
      </c>
      <c r="B124" s="264" t="s">
        <v>123</v>
      </c>
      <c r="C124" s="228"/>
    </row>
    <row r="125" spans="1:3" ht="35.25" customHeight="1">
      <c r="A125" s="261"/>
      <c r="B125" s="265"/>
      <c r="C125" s="229"/>
    </row>
    <row r="126" spans="1:3" ht="15" customHeight="1">
      <c r="A126" s="261"/>
      <c r="B126" s="270" t="s">
        <v>11</v>
      </c>
      <c r="C126" s="249">
        <v>1</v>
      </c>
    </row>
    <row r="127" spans="1:3" ht="14.25">
      <c r="A127" s="261"/>
      <c r="B127" s="270"/>
      <c r="C127" s="249"/>
    </row>
    <row r="128" spans="1:3" ht="14.25">
      <c r="A128" s="261"/>
      <c r="B128" s="39" t="s">
        <v>125</v>
      </c>
      <c r="C128" s="40"/>
    </row>
    <row r="129" spans="1:3" ht="14.25">
      <c r="A129" s="261"/>
      <c r="B129" s="41" t="s">
        <v>126</v>
      </c>
      <c r="C129" s="40"/>
    </row>
    <row r="130" spans="1:3" ht="14.25">
      <c r="A130" s="261"/>
      <c r="B130" s="41" t="s">
        <v>127</v>
      </c>
      <c r="C130" s="40"/>
    </row>
    <row r="131" spans="1:3" ht="14.25">
      <c r="A131" s="261"/>
      <c r="B131" s="39" t="s">
        <v>128</v>
      </c>
      <c r="C131" s="40"/>
    </row>
    <row r="132" spans="1:3" ht="14.25">
      <c r="A132" s="261"/>
      <c r="B132" s="41" t="s">
        <v>129</v>
      </c>
      <c r="C132" s="40"/>
    </row>
    <row r="133" spans="1:3" ht="14.25">
      <c r="A133" s="261"/>
      <c r="B133" s="41" t="s">
        <v>130</v>
      </c>
      <c r="C133" s="40"/>
    </row>
    <row r="134" spans="1:3" ht="14.25">
      <c r="A134" s="261"/>
      <c r="B134" s="41" t="s">
        <v>131</v>
      </c>
      <c r="C134" s="40"/>
    </row>
    <row r="135" spans="1:3" ht="14.25">
      <c r="A135" s="262"/>
      <c r="B135" s="42" t="s">
        <v>132</v>
      </c>
      <c r="C135" s="43"/>
    </row>
    <row r="137" spans="1:3" ht="14.25">
      <c r="A137" s="205" t="s">
        <v>7</v>
      </c>
      <c r="B137" s="205" t="s">
        <v>12</v>
      </c>
      <c r="C137" s="207" t="s">
        <v>13</v>
      </c>
    </row>
    <row r="138" spans="1:3" ht="14.25">
      <c r="A138" s="206"/>
      <c r="B138" s="206"/>
      <c r="C138" s="208"/>
    </row>
    <row r="139" spans="1:3" ht="14.25">
      <c r="A139" s="44" t="s">
        <v>11</v>
      </c>
      <c r="B139" s="45">
        <f>B140+B143</f>
        <v>295000000</v>
      </c>
      <c r="C139" s="239" t="s">
        <v>15</v>
      </c>
    </row>
    <row r="140" spans="1:3" ht="14.25">
      <c r="A140" s="39" t="s">
        <v>125</v>
      </c>
      <c r="B140" s="46">
        <f>SUM(B141:B142)</f>
        <v>230000000</v>
      </c>
      <c r="C140" s="240"/>
    </row>
    <row r="141" spans="1:3" ht="14.25">
      <c r="A141" s="41" t="s">
        <v>126</v>
      </c>
      <c r="B141" s="31">
        <v>130000000</v>
      </c>
      <c r="C141" s="240"/>
    </row>
    <row r="142" spans="1:3" ht="14.25">
      <c r="A142" s="41" t="s">
        <v>127</v>
      </c>
      <c r="B142" s="31">
        <v>100000000</v>
      </c>
      <c r="C142" s="240"/>
    </row>
    <row r="143" spans="1:3" ht="14.25">
      <c r="A143" s="39" t="s">
        <v>128</v>
      </c>
      <c r="B143" s="46">
        <f>SUM(B144:B147)</f>
        <v>65000000</v>
      </c>
      <c r="C143" s="240"/>
    </row>
    <row r="144" spans="1:3" ht="14.25">
      <c r="A144" s="41" t="s">
        <v>129</v>
      </c>
      <c r="B144" s="31">
        <v>10000000</v>
      </c>
      <c r="C144" s="240"/>
    </row>
    <row r="145" spans="1:3" ht="14.25">
      <c r="A145" s="41" t="s">
        <v>130</v>
      </c>
      <c r="B145" s="31">
        <v>10000000</v>
      </c>
      <c r="C145" s="240"/>
    </row>
    <row r="146" spans="1:3" ht="14.25">
      <c r="A146" s="41" t="s">
        <v>131</v>
      </c>
      <c r="B146" s="31">
        <v>35000000</v>
      </c>
      <c r="C146" s="240"/>
    </row>
    <row r="147" spans="1:3" ht="14.25">
      <c r="A147" s="42" t="s">
        <v>132</v>
      </c>
      <c r="B147" s="36">
        <v>10000000</v>
      </c>
      <c r="C147" s="243"/>
    </row>
    <row r="148" spans="1:3" ht="14.25">
      <c r="A148" s="47"/>
      <c r="B148" s="48"/>
      <c r="C148" s="49"/>
    </row>
    <row r="149" spans="2:3" ht="14.25">
      <c r="B149" s="224" t="s">
        <v>221</v>
      </c>
      <c r="C149" s="224"/>
    </row>
    <row r="150" spans="1:3" ht="14.25">
      <c r="A150" s="23" t="s">
        <v>224</v>
      </c>
      <c r="B150" s="252" t="s">
        <v>222</v>
      </c>
      <c r="C150" s="252"/>
    </row>
    <row r="151" spans="1:2" ht="14.25">
      <c r="A151" s="25"/>
      <c r="B151" s="25"/>
    </row>
    <row r="152" spans="1:2" ht="14.25">
      <c r="A152" s="25"/>
      <c r="B152" s="25"/>
    </row>
    <row r="153" spans="1:2" ht="14.25">
      <c r="A153" s="25"/>
      <c r="B153" s="25"/>
    </row>
    <row r="154" spans="1:3" ht="14.25">
      <c r="A154" s="22" t="s">
        <v>267</v>
      </c>
      <c r="B154" s="253" t="s">
        <v>268</v>
      </c>
      <c r="C154" s="253"/>
    </row>
    <row r="155" spans="1:3" ht="14.25">
      <c r="A155" s="22" t="s">
        <v>214</v>
      </c>
      <c r="B155" s="254" t="s">
        <v>214</v>
      </c>
      <c r="C155" s="254"/>
    </row>
    <row r="156" spans="1:3" ht="14.25">
      <c r="A156" s="22" t="s">
        <v>225</v>
      </c>
      <c r="B156" s="254" t="s">
        <v>223</v>
      </c>
      <c r="C156" s="254"/>
    </row>
    <row r="159" spans="1:3" ht="14.25">
      <c r="A159" s="218" t="s">
        <v>16</v>
      </c>
      <c r="B159" s="219"/>
      <c r="C159" s="220"/>
    </row>
    <row r="160" spans="1:3" ht="14.25">
      <c r="A160" s="221"/>
      <c r="B160" s="222"/>
      <c r="C160" s="223"/>
    </row>
    <row r="161" spans="1:3" ht="14.25">
      <c r="A161" s="205" t="s">
        <v>0</v>
      </c>
      <c r="B161" s="205" t="s">
        <v>2</v>
      </c>
      <c r="C161" s="205" t="s">
        <v>6</v>
      </c>
    </row>
    <row r="162" spans="1:3" ht="14.25">
      <c r="A162" s="206"/>
      <c r="B162" s="209"/>
      <c r="C162" s="206"/>
    </row>
    <row r="163" spans="1:3" ht="14.25">
      <c r="A163" s="260" t="s">
        <v>124</v>
      </c>
      <c r="B163" s="247" t="s">
        <v>123</v>
      </c>
      <c r="C163" s="216"/>
    </row>
    <row r="164" spans="1:3" ht="34.5" customHeight="1">
      <c r="A164" s="261"/>
      <c r="B164" s="248"/>
      <c r="C164" s="217"/>
    </row>
    <row r="165" spans="1:3" ht="15" customHeight="1">
      <c r="A165" s="261"/>
      <c r="B165" s="272" t="s">
        <v>21</v>
      </c>
      <c r="C165" s="273">
        <v>1</v>
      </c>
    </row>
    <row r="166" spans="1:3" ht="14.25">
      <c r="A166" s="261"/>
      <c r="B166" s="272"/>
      <c r="C166" s="273"/>
    </row>
    <row r="167" spans="1:3" ht="14.25">
      <c r="A167" s="261"/>
      <c r="B167" s="13" t="s">
        <v>136</v>
      </c>
      <c r="C167" s="50"/>
    </row>
    <row r="168" spans="1:3" ht="14.25">
      <c r="A168" s="261"/>
      <c r="B168" s="13" t="s">
        <v>133</v>
      </c>
      <c r="C168" s="50"/>
    </row>
    <row r="169" spans="1:3" ht="14.25">
      <c r="A169" s="261"/>
      <c r="B169" s="13" t="s">
        <v>135</v>
      </c>
      <c r="C169" s="50"/>
    </row>
    <row r="170" spans="1:3" ht="14.25">
      <c r="A170" s="261"/>
      <c r="B170" s="26" t="s">
        <v>134</v>
      </c>
      <c r="C170" s="51"/>
    </row>
    <row r="171" spans="1:3" ht="14.25">
      <c r="A171" s="261"/>
      <c r="B171" s="52" t="s">
        <v>137</v>
      </c>
      <c r="C171" s="234"/>
    </row>
    <row r="172" spans="1:3" ht="4.5" customHeight="1">
      <c r="A172" s="262"/>
      <c r="B172" s="53"/>
      <c r="C172" s="271"/>
    </row>
    <row r="174" spans="1:3" ht="14.25">
      <c r="A174" s="205" t="s">
        <v>7</v>
      </c>
      <c r="B174" s="205" t="s">
        <v>12</v>
      </c>
      <c r="C174" s="207" t="s">
        <v>13</v>
      </c>
    </row>
    <row r="175" spans="1:3" ht="9" customHeight="1">
      <c r="A175" s="206"/>
      <c r="B175" s="206"/>
      <c r="C175" s="208"/>
    </row>
    <row r="176" spans="1:3" ht="28.5">
      <c r="A176" s="54" t="s">
        <v>21</v>
      </c>
      <c r="B176" s="55">
        <f>SUM(B177:B181)</f>
        <v>294227000</v>
      </c>
      <c r="C176" s="239" t="s">
        <v>14</v>
      </c>
    </row>
    <row r="177" spans="1:3" ht="14.25">
      <c r="A177" s="13" t="s">
        <v>136</v>
      </c>
      <c r="B177" s="89">
        <v>27000000</v>
      </c>
      <c r="C177" s="240"/>
    </row>
    <row r="178" spans="1:3" ht="14.25">
      <c r="A178" s="13" t="s">
        <v>133</v>
      </c>
      <c r="B178" s="89">
        <v>48000000</v>
      </c>
      <c r="C178" s="240"/>
    </row>
    <row r="179" spans="1:3" ht="14.25">
      <c r="A179" s="13" t="s">
        <v>135</v>
      </c>
      <c r="B179" s="89">
        <v>193227000</v>
      </c>
      <c r="C179" s="240"/>
    </row>
    <row r="180" spans="1:3" ht="14.25">
      <c r="A180" s="26" t="s">
        <v>134</v>
      </c>
      <c r="B180" s="89">
        <v>24000000</v>
      </c>
      <c r="C180" s="240"/>
    </row>
    <row r="181" spans="1:3" ht="14.25">
      <c r="A181" s="53" t="s">
        <v>137</v>
      </c>
      <c r="B181" s="90">
        <v>2000000</v>
      </c>
      <c r="C181" s="243"/>
    </row>
    <row r="183" spans="2:3" ht="14.25">
      <c r="B183" s="224" t="s">
        <v>221</v>
      </c>
      <c r="C183" s="224"/>
    </row>
    <row r="185" spans="1:3" ht="14.25">
      <c r="A185" s="23" t="s">
        <v>224</v>
      </c>
      <c r="B185" s="252" t="s">
        <v>269</v>
      </c>
      <c r="C185" s="252"/>
    </row>
    <row r="186" spans="1:3" ht="14.25">
      <c r="A186" s="25"/>
      <c r="B186" s="226" t="s">
        <v>270</v>
      </c>
      <c r="C186" s="226"/>
    </row>
    <row r="187" spans="1:2" ht="14.25">
      <c r="A187" s="25"/>
      <c r="B187" s="25"/>
    </row>
    <row r="188" spans="1:2" ht="14.25">
      <c r="A188" s="25"/>
      <c r="B188" s="25"/>
    </row>
    <row r="189" spans="1:3" ht="14.25">
      <c r="A189" s="38" t="s">
        <v>265</v>
      </c>
      <c r="B189" s="253" t="s">
        <v>272</v>
      </c>
      <c r="C189" s="253"/>
    </row>
    <row r="190" spans="1:3" ht="14.25">
      <c r="A190" s="22" t="s">
        <v>214</v>
      </c>
      <c r="B190" s="254" t="s">
        <v>214</v>
      </c>
      <c r="C190" s="254"/>
    </row>
    <row r="191" spans="1:3" ht="14.25">
      <c r="A191" s="22" t="s">
        <v>225</v>
      </c>
      <c r="B191" s="254" t="s">
        <v>226</v>
      </c>
      <c r="C191" s="254"/>
    </row>
    <row r="194" spans="1:3" ht="14.25">
      <c r="A194" s="218" t="s">
        <v>16</v>
      </c>
      <c r="B194" s="219"/>
      <c r="C194" s="220"/>
    </row>
    <row r="195" spans="1:3" ht="14.25">
      <c r="A195" s="221"/>
      <c r="B195" s="222"/>
      <c r="C195" s="223"/>
    </row>
    <row r="196" spans="1:3" ht="14.25">
      <c r="A196" s="205" t="s">
        <v>0</v>
      </c>
      <c r="B196" s="205" t="s">
        <v>2</v>
      </c>
      <c r="C196" s="205" t="s">
        <v>6</v>
      </c>
    </row>
    <row r="197" spans="1:3" ht="14.25">
      <c r="A197" s="206"/>
      <c r="B197" s="206"/>
      <c r="C197" s="206"/>
    </row>
    <row r="198" spans="1:3" ht="14.25">
      <c r="A198" s="244" t="s">
        <v>138</v>
      </c>
      <c r="B198" s="247" t="s">
        <v>139</v>
      </c>
      <c r="C198" s="228"/>
    </row>
    <row r="199" spans="1:3" ht="31.5" customHeight="1">
      <c r="A199" s="245"/>
      <c r="B199" s="248"/>
      <c r="C199" s="229"/>
    </row>
    <row r="200" spans="1:3" ht="15" customHeight="1">
      <c r="A200" s="245"/>
      <c r="B200" s="255" t="s">
        <v>167</v>
      </c>
      <c r="C200" s="234" t="s">
        <v>199</v>
      </c>
    </row>
    <row r="201" spans="1:3" ht="14.25">
      <c r="A201" s="245"/>
      <c r="B201" s="245"/>
      <c r="C201" s="234"/>
    </row>
    <row r="202" spans="1:3" ht="28.5">
      <c r="A202" s="245"/>
      <c r="B202" s="56" t="s">
        <v>206</v>
      </c>
      <c r="C202" s="40" t="s">
        <v>205</v>
      </c>
    </row>
    <row r="203" spans="1:3" ht="14.25">
      <c r="A203" s="245"/>
      <c r="B203" s="57" t="s">
        <v>200</v>
      </c>
      <c r="C203" s="40" t="s">
        <v>201</v>
      </c>
    </row>
    <row r="204" spans="1:3" ht="14.25">
      <c r="A204" s="245"/>
      <c r="B204" s="41"/>
      <c r="C204" s="40"/>
    </row>
    <row r="205" spans="1:3" ht="14.25">
      <c r="A205" s="246"/>
      <c r="B205" s="58"/>
      <c r="C205" s="59"/>
    </row>
    <row r="208" spans="1:3" ht="14.25">
      <c r="A208" s="205" t="s">
        <v>7</v>
      </c>
      <c r="B208" s="205" t="s">
        <v>12</v>
      </c>
      <c r="C208" s="207" t="s">
        <v>13</v>
      </c>
    </row>
    <row r="209" spans="1:3" ht="14.25">
      <c r="A209" s="206"/>
      <c r="B209" s="206"/>
      <c r="C209" s="208"/>
    </row>
    <row r="210" spans="1:3" ht="14.25">
      <c r="A210" s="44"/>
      <c r="B210" s="60"/>
      <c r="C210" s="239"/>
    </row>
    <row r="211" spans="1:3" ht="14.25">
      <c r="A211" s="39"/>
      <c r="B211" s="61"/>
      <c r="C211" s="240"/>
    </row>
    <row r="212" spans="1:3" ht="14.25">
      <c r="A212" s="41"/>
      <c r="B212" s="62"/>
      <c r="C212" s="240"/>
    </row>
    <row r="213" spans="1:3" ht="14.25">
      <c r="A213" s="41"/>
      <c r="B213" s="62"/>
      <c r="C213" s="240"/>
    </row>
    <row r="214" spans="1:3" ht="14.25">
      <c r="A214" s="58"/>
      <c r="B214" s="63"/>
      <c r="C214" s="243"/>
    </row>
    <row r="216" spans="2:3" ht="14.25">
      <c r="B216" s="224" t="s">
        <v>220</v>
      </c>
      <c r="C216" s="224"/>
    </row>
    <row r="217" spans="1:3" ht="14.25">
      <c r="A217" s="23" t="s">
        <v>227</v>
      </c>
      <c r="B217" s="225" t="s">
        <v>271</v>
      </c>
      <c r="C217" s="225"/>
    </row>
    <row r="218" spans="1:2" ht="14.25">
      <c r="A218" s="25"/>
      <c r="B218" s="25"/>
    </row>
    <row r="219" spans="1:2" ht="14.25">
      <c r="A219" s="25"/>
      <c r="B219" s="25"/>
    </row>
    <row r="220" spans="1:2" ht="14.25">
      <c r="A220" s="25"/>
      <c r="B220" s="25"/>
    </row>
    <row r="221" spans="1:3" ht="14.25">
      <c r="A221" s="38" t="s">
        <v>264</v>
      </c>
      <c r="B221" s="226" t="s">
        <v>273</v>
      </c>
      <c r="C221" s="226"/>
    </row>
    <row r="222" spans="1:3" ht="14.25">
      <c r="A222" s="22" t="s">
        <v>214</v>
      </c>
      <c r="B222" s="254" t="s">
        <v>214</v>
      </c>
      <c r="C222" s="254"/>
    </row>
    <row r="223" spans="1:3" ht="14.25">
      <c r="A223" s="22" t="s">
        <v>228</v>
      </c>
      <c r="B223" s="226" t="s">
        <v>229</v>
      </c>
      <c r="C223" s="226"/>
    </row>
    <row r="224" spans="1:3" ht="14.25">
      <c r="A224" s="24"/>
      <c r="B224" s="24"/>
      <c r="C224" s="24"/>
    </row>
    <row r="225" spans="1:3" ht="14.25">
      <c r="A225" s="218" t="s">
        <v>16</v>
      </c>
      <c r="B225" s="219"/>
      <c r="C225" s="220"/>
    </row>
    <row r="226" spans="1:3" ht="14.25">
      <c r="A226" s="221"/>
      <c r="B226" s="222"/>
      <c r="C226" s="223"/>
    </row>
    <row r="227" spans="1:3" ht="14.25">
      <c r="A227" s="205" t="s">
        <v>0</v>
      </c>
      <c r="B227" s="205" t="s">
        <v>2</v>
      </c>
      <c r="C227" s="205" t="s">
        <v>6</v>
      </c>
    </row>
    <row r="228" spans="1:3" ht="14.25">
      <c r="A228" s="206"/>
      <c r="B228" s="206"/>
      <c r="C228" s="206"/>
    </row>
    <row r="229" spans="1:3" ht="14.25">
      <c r="A229" s="244" t="s">
        <v>168</v>
      </c>
      <c r="B229" s="247" t="s">
        <v>166</v>
      </c>
      <c r="C229" s="228"/>
    </row>
    <row r="230" spans="1:3" ht="39" customHeight="1">
      <c r="A230" s="245"/>
      <c r="B230" s="248"/>
      <c r="C230" s="229"/>
    </row>
    <row r="231" spans="1:3" ht="14.25">
      <c r="A231" s="245"/>
      <c r="B231" s="255" t="s">
        <v>167</v>
      </c>
      <c r="C231" s="234" t="s">
        <v>203</v>
      </c>
    </row>
    <row r="232" spans="1:3" ht="14.25">
      <c r="A232" s="245"/>
      <c r="B232" s="245"/>
      <c r="C232" s="234"/>
    </row>
    <row r="233" spans="1:3" ht="28.5">
      <c r="A233" s="245"/>
      <c r="B233" s="56" t="s">
        <v>169</v>
      </c>
      <c r="C233" s="40" t="s">
        <v>202</v>
      </c>
    </row>
    <row r="234" spans="1:3" ht="14.25">
      <c r="A234" s="245"/>
      <c r="B234" s="57" t="s">
        <v>200</v>
      </c>
      <c r="C234" s="40" t="s">
        <v>204</v>
      </c>
    </row>
    <row r="235" spans="1:3" ht="14.25">
      <c r="A235" s="245"/>
      <c r="B235" s="41"/>
      <c r="C235" s="40"/>
    </row>
    <row r="236" spans="1:3" ht="14.25">
      <c r="A236" s="246"/>
      <c r="B236" s="58"/>
      <c r="C236" s="59"/>
    </row>
    <row r="239" spans="1:3" ht="14.25">
      <c r="A239" s="205" t="s">
        <v>7</v>
      </c>
      <c r="B239" s="205" t="s">
        <v>12</v>
      </c>
      <c r="C239" s="207" t="s">
        <v>13</v>
      </c>
    </row>
    <row r="240" spans="1:3" ht="14.25">
      <c r="A240" s="206"/>
      <c r="B240" s="206"/>
      <c r="C240" s="208"/>
    </row>
    <row r="241" spans="1:3" ht="14.25">
      <c r="A241" s="44"/>
      <c r="B241" s="60"/>
      <c r="C241" s="91"/>
    </row>
    <row r="242" spans="1:3" ht="14.25">
      <c r="A242" s="64" t="s">
        <v>158</v>
      </c>
      <c r="B242" s="65" t="s">
        <v>158</v>
      </c>
      <c r="C242" s="75" t="s">
        <v>158</v>
      </c>
    </row>
    <row r="243" spans="1:3" ht="29.25" customHeight="1">
      <c r="A243" s="58"/>
      <c r="B243" s="63"/>
      <c r="C243" s="58"/>
    </row>
    <row r="245" spans="2:3" ht="14.25">
      <c r="B245" s="224" t="s">
        <v>220</v>
      </c>
      <c r="C245" s="224"/>
    </row>
    <row r="247" spans="1:3" ht="14.25">
      <c r="A247" s="23" t="s">
        <v>233</v>
      </c>
      <c r="B247" s="225" t="s">
        <v>275</v>
      </c>
      <c r="C247" s="225"/>
    </row>
    <row r="248" spans="1:3" ht="14.25">
      <c r="A248" s="25"/>
      <c r="B248" s="226" t="s">
        <v>270</v>
      </c>
      <c r="C248" s="226"/>
    </row>
    <row r="249" spans="1:2" ht="14.25">
      <c r="A249" s="25"/>
      <c r="B249" s="25"/>
    </row>
    <row r="250" spans="1:2" ht="14.25">
      <c r="A250" s="25"/>
      <c r="B250" s="25"/>
    </row>
    <row r="251" spans="1:3" ht="14.25">
      <c r="A251" s="22" t="s">
        <v>274</v>
      </c>
      <c r="B251" s="232" t="s">
        <v>231</v>
      </c>
      <c r="C251" s="232"/>
    </row>
    <row r="252" spans="1:3" ht="14.25">
      <c r="A252" s="22" t="s">
        <v>214</v>
      </c>
      <c r="B252" s="226" t="s">
        <v>230</v>
      </c>
      <c r="C252" s="226"/>
    </row>
    <row r="253" spans="1:3" ht="14.25">
      <c r="A253" s="22" t="s">
        <v>234</v>
      </c>
      <c r="B253" s="226" t="s">
        <v>232</v>
      </c>
      <c r="C253" s="226"/>
    </row>
    <row r="255" spans="1:3" ht="14.25">
      <c r="A255" s="218" t="s">
        <v>16</v>
      </c>
      <c r="B255" s="219"/>
      <c r="C255" s="220"/>
    </row>
    <row r="256" spans="1:3" ht="14.25">
      <c r="A256" s="221"/>
      <c r="B256" s="222"/>
      <c r="C256" s="223"/>
    </row>
    <row r="257" spans="1:3" ht="14.25">
      <c r="A257" s="205" t="s">
        <v>0</v>
      </c>
      <c r="B257" s="205" t="s">
        <v>2</v>
      </c>
      <c r="C257" s="205" t="s">
        <v>6</v>
      </c>
    </row>
    <row r="258" spans="1:3" ht="14.25">
      <c r="A258" s="206"/>
      <c r="B258" s="206"/>
      <c r="C258" s="206"/>
    </row>
    <row r="259" spans="1:3" ht="14.25">
      <c r="A259" s="244" t="s">
        <v>140</v>
      </c>
      <c r="B259" s="247" t="s">
        <v>139</v>
      </c>
      <c r="C259" s="228"/>
    </row>
    <row r="260" spans="1:3" ht="29.25" customHeight="1">
      <c r="A260" s="245"/>
      <c r="B260" s="248"/>
      <c r="C260" s="229"/>
    </row>
    <row r="261" spans="1:3" ht="14.25">
      <c r="A261" s="245"/>
      <c r="B261" s="66" t="s">
        <v>8</v>
      </c>
      <c r="C261" s="14">
        <v>1</v>
      </c>
    </row>
    <row r="262" spans="1:3" ht="14.25">
      <c r="A262" s="245"/>
      <c r="B262" s="26" t="s">
        <v>141</v>
      </c>
      <c r="C262" s="67"/>
    </row>
    <row r="263" spans="1:3" ht="14.25">
      <c r="A263" s="245"/>
      <c r="B263" s="26" t="s">
        <v>142</v>
      </c>
      <c r="C263" s="67"/>
    </row>
    <row r="264" spans="1:3" ht="14.25">
      <c r="A264" s="245"/>
      <c r="B264" s="26" t="s">
        <v>143</v>
      </c>
      <c r="C264" s="67"/>
    </row>
    <row r="265" spans="1:3" ht="28.5">
      <c r="A265" s="245"/>
      <c r="B265" s="68" t="s">
        <v>20</v>
      </c>
      <c r="C265" s="40">
        <v>1</v>
      </c>
    </row>
    <row r="266" spans="1:3" ht="14.25">
      <c r="A266" s="245"/>
      <c r="B266" s="69" t="s">
        <v>144</v>
      </c>
      <c r="C266" s="40"/>
    </row>
    <row r="267" spans="1:3" ht="28.5">
      <c r="A267" s="245"/>
      <c r="B267" s="68" t="s">
        <v>11</v>
      </c>
      <c r="C267" s="40">
        <v>1</v>
      </c>
    </row>
    <row r="268" spans="1:3" ht="14.25">
      <c r="A268" s="246"/>
      <c r="B268" s="58" t="s">
        <v>145</v>
      </c>
      <c r="C268" s="43"/>
    </row>
    <row r="270" spans="1:3" ht="14.25">
      <c r="A270" s="256" t="s">
        <v>7</v>
      </c>
      <c r="B270" s="205" t="s">
        <v>12</v>
      </c>
      <c r="C270" s="258" t="s">
        <v>13</v>
      </c>
    </row>
    <row r="271" spans="1:3" ht="14.25">
      <c r="A271" s="257"/>
      <c r="B271" s="206"/>
      <c r="C271" s="259"/>
    </row>
    <row r="272" spans="1:3" ht="14.25">
      <c r="A272" s="66" t="s">
        <v>8</v>
      </c>
      <c r="B272" s="71">
        <f>SUM(B273:B275)</f>
        <v>7016513000</v>
      </c>
      <c r="C272" s="72"/>
    </row>
    <row r="273" spans="1:3" ht="14.25">
      <c r="A273" s="26" t="s">
        <v>141</v>
      </c>
      <c r="B273" s="73">
        <v>5500000000</v>
      </c>
      <c r="C273" s="74"/>
    </row>
    <row r="274" spans="1:3" ht="14.25">
      <c r="A274" s="26" t="s">
        <v>142</v>
      </c>
      <c r="B274" s="73">
        <v>800000000</v>
      </c>
      <c r="C274" s="74"/>
    </row>
    <row r="275" spans="1:3" ht="14.25">
      <c r="A275" s="26" t="s">
        <v>143</v>
      </c>
      <c r="B275" s="73">
        <v>716513000</v>
      </c>
      <c r="C275" s="74"/>
    </row>
    <row r="276" spans="1:3" ht="28.5">
      <c r="A276" s="68" t="s">
        <v>20</v>
      </c>
      <c r="B276" s="71">
        <f>B277</f>
        <v>1340000000</v>
      </c>
      <c r="C276" s="74"/>
    </row>
    <row r="277" spans="1:3" ht="15" customHeight="1">
      <c r="A277" s="69" t="s">
        <v>144</v>
      </c>
      <c r="B277" s="73">
        <v>1340000000</v>
      </c>
      <c r="C277" s="74"/>
    </row>
    <row r="278" spans="1:3" ht="28.5">
      <c r="A278" s="68" t="s">
        <v>11</v>
      </c>
      <c r="B278" s="71">
        <f>SUM(B279:B281)</f>
        <v>525000000</v>
      </c>
      <c r="C278" s="75"/>
    </row>
    <row r="279" spans="1:3" ht="14.25">
      <c r="A279" s="26" t="s">
        <v>145</v>
      </c>
      <c r="B279" s="73">
        <v>75000000</v>
      </c>
      <c r="C279" s="75"/>
    </row>
    <row r="280" spans="1:3" ht="14.25">
      <c r="A280" s="26" t="s">
        <v>146</v>
      </c>
      <c r="B280" s="73">
        <v>250000000</v>
      </c>
      <c r="C280" s="75"/>
    </row>
    <row r="281" spans="1:3" ht="14.25">
      <c r="A281" s="70" t="s">
        <v>212</v>
      </c>
      <c r="B281" s="76">
        <v>200000000</v>
      </c>
      <c r="C281" s="77"/>
    </row>
    <row r="282" spans="2:3" ht="14.25">
      <c r="B282" s="224" t="s">
        <v>221</v>
      </c>
      <c r="C282" s="224"/>
    </row>
    <row r="283" spans="1:3" ht="14.25">
      <c r="A283" s="23" t="s">
        <v>236</v>
      </c>
      <c r="B283" s="225" t="s">
        <v>238</v>
      </c>
      <c r="C283" s="225"/>
    </row>
    <row r="284" spans="1:2" ht="14.25">
      <c r="A284" s="25"/>
      <c r="B284" s="25"/>
    </row>
    <row r="285" spans="1:2" ht="14.25">
      <c r="A285" s="25"/>
      <c r="B285" s="25"/>
    </row>
    <row r="286" spans="1:2" ht="14.25">
      <c r="A286" s="25"/>
      <c r="B286" s="25"/>
    </row>
    <row r="287" spans="1:3" ht="14.25">
      <c r="A287" s="22" t="s">
        <v>266</v>
      </c>
      <c r="B287" s="232" t="s">
        <v>276</v>
      </c>
      <c r="C287" s="232"/>
    </row>
    <row r="288" spans="1:3" s="25" customFormat="1" ht="14.25">
      <c r="A288" s="22" t="s">
        <v>235</v>
      </c>
      <c r="B288" s="226" t="s">
        <v>230</v>
      </c>
      <c r="C288" s="226"/>
    </row>
    <row r="289" spans="1:3" ht="14.25">
      <c r="A289" s="22" t="s">
        <v>237</v>
      </c>
      <c r="B289" s="226" t="s">
        <v>239</v>
      </c>
      <c r="C289" s="226"/>
    </row>
    <row r="291" spans="1:3" ht="14.25">
      <c r="A291" s="218" t="s">
        <v>16</v>
      </c>
      <c r="B291" s="219"/>
      <c r="C291" s="220"/>
    </row>
    <row r="292" spans="1:3" ht="14.25">
      <c r="A292" s="221"/>
      <c r="B292" s="222"/>
      <c r="C292" s="223"/>
    </row>
    <row r="293" spans="1:3" ht="14.25">
      <c r="A293" s="205" t="s">
        <v>0</v>
      </c>
      <c r="B293" s="205" t="s">
        <v>2</v>
      </c>
      <c r="C293" s="205" t="s">
        <v>6</v>
      </c>
    </row>
    <row r="294" spans="1:3" ht="14.25">
      <c r="A294" s="206"/>
      <c r="B294" s="206"/>
      <c r="C294" s="206"/>
    </row>
    <row r="295" spans="1:3" ht="14.25">
      <c r="A295" s="244" t="s">
        <v>147</v>
      </c>
      <c r="B295" s="247" t="s">
        <v>139</v>
      </c>
      <c r="C295" s="228"/>
    </row>
    <row r="296" spans="1:3" ht="30" customHeight="1">
      <c r="A296" s="245"/>
      <c r="B296" s="248"/>
      <c r="C296" s="229"/>
    </row>
    <row r="297" spans="1:3" ht="14.25">
      <c r="A297" s="245"/>
      <c r="B297" s="66" t="s">
        <v>8</v>
      </c>
      <c r="C297" s="14">
        <v>1</v>
      </c>
    </row>
    <row r="298" spans="1:3" ht="14.25">
      <c r="A298" s="245"/>
      <c r="B298" s="26" t="s">
        <v>148</v>
      </c>
      <c r="C298" s="67"/>
    </row>
    <row r="299" spans="1:3" ht="28.5">
      <c r="A299" s="245"/>
      <c r="B299" s="68" t="s">
        <v>11</v>
      </c>
      <c r="C299" s="14">
        <v>1</v>
      </c>
    </row>
    <row r="300" spans="1:3" ht="14.25">
      <c r="A300" s="245"/>
      <c r="B300" s="66" t="s">
        <v>149</v>
      </c>
      <c r="C300" s="234"/>
    </row>
    <row r="301" spans="1:3" ht="14.25">
      <c r="A301" s="245"/>
      <c r="B301" s="26" t="s">
        <v>208</v>
      </c>
      <c r="C301" s="234"/>
    </row>
    <row r="302" spans="1:3" ht="14.25">
      <c r="A302" s="245"/>
      <c r="B302" s="26" t="s">
        <v>209</v>
      </c>
      <c r="C302" s="234"/>
    </row>
    <row r="303" spans="1:3" ht="14.25">
      <c r="A303" s="245"/>
      <c r="B303" s="26" t="s">
        <v>210</v>
      </c>
      <c r="C303" s="234"/>
    </row>
    <row r="304" spans="1:3" ht="14.25">
      <c r="A304" s="245"/>
      <c r="B304" s="26" t="s">
        <v>211</v>
      </c>
      <c r="C304" s="234"/>
    </row>
    <row r="305" spans="1:3" ht="14.25">
      <c r="A305" s="245"/>
      <c r="B305" s="66" t="s">
        <v>150</v>
      </c>
      <c r="C305" s="234"/>
    </row>
    <row r="306" spans="1:3" ht="14.25">
      <c r="A306" s="245"/>
      <c r="B306" s="26" t="s">
        <v>151</v>
      </c>
      <c r="C306" s="234"/>
    </row>
    <row r="307" spans="1:3" ht="14.25">
      <c r="A307" s="245"/>
      <c r="B307" s="26" t="s">
        <v>152</v>
      </c>
      <c r="C307" s="234"/>
    </row>
    <row r="308" spans="1:3" ht="14.25">
      <c r="A308" s="245"/>
      <c r="B308" s="26" t="s">
        <v>207</v>
      </c>
      <c r="C308" s="234"/>
    </row>
    <row r="309" spans="1:3" ht="28.5">
      <c r="A309" s="245"/>
      <c r="B309" s="92" t="s">
        <v>153</v>
      </c>
      <c r="C309" s="234"/>
    </row>
    <row r="310" spans="1:3" ht="14.25">
      <c r="A310" s="94"/>
      <c r="B310" s="95"/>
      <c r="C310" s="96"/>
    </row>
    <row r="311" spans="1:3" ht="14.25">
      <c r="A311" s="97"/>
      <c r="B311" s="98"/>
      <c r="C311" s="99"/>
    </row>
    <row r="312" spans="1:3" ht="14.25">
      <c r="A312" s="263" t="s">
        <v>7</v>
      </c>
      <c r="B312" s="209" t="s">
        <v>12</v>
      </c>
      <c r="C312" s="274" t="s">
        <v>13</v>
      </c>
    </row>
    <row r="313" spans="1:3" ht="14.25">
      <c r="A313" s="257"/>
      <c r="B313" s="206"/>
      <c r="C313" s="259"/>
    </row>
    <row r="314" spans="1:3" ht="14.25">
      <c r="A314" s="44" t="s">
        <v>8</v>
      </c>
      <c r="B314" s="78">
        <v>3800000000</v>
      </c>
      <c r="C314" s="72"/>
    </row>
    <row r="315" spans="1:3" ht="14.25">
      <c r="A315" s="26" t="s">
        <v>148</v>
      </c>
      <c r="B315" s="79">
        <v>3800000000</v>
      </c>
      <c r="C315" s="74"/>
    </row>
    <row r="316" spans="1:3" ht="28.5">
      <c r="A316" s="92" t="s">
        <v>11</v>
      </c>
      <c r="B316" s="80">
        <f>SUM(B318:B327)</f>
        <v>1230000000</v>
      </c>
      <c r="C316" s="75"/>
    </row>
    <row r="317" spans="1:3" ht="14.25">
      <c r="A317" s="66" t="s">
        <v>149</v>
      </c>
      <c r="B317" s="78"/>
      <c r="C317" s="75"/>
    </row>
    <row r="318" spans="1:3" ht="14.25">
      <c r="A318" s="26" t="s">
        <v>208</v>
      </c>
      <c r="B318" s="79">
        <v>250000000</v>
      </c>
      <c r="C318" s="75"/>
    </row>
    <row r="319" spans="1:3" ht="14.25">
      <c r="A319" s="26" t="s">
        <v>209</v>
      </c>
      <c r="B319" s="79">
        <v>150000000</v>
      </c>
      <c r="C319" s="75"/>
    </row>
    <row r="320" spans="1:3" ht="14.25">
      <c r="A320" s="26" t="s">
        <v>210</v>
      </c>
      <c r="B320" s="79">
        <v>75000000</v>
      </c>
      <c r="C320" s="75"/>
    </row>
    <row r="321" spans="1:3" ht="14.25">
      <c r="A321" s="58" t="s">
        <v>211</v>
      </c>
      <c r="B321" s="100">
        <v>205000000</v>
      </c>
      <c r="C321" s="77"/>
    </row>
    <row r="322" spans="1:3" ht="14.25">
      <c r="A322" s="256" t="s">
        <v>7</v>
      </c>
      <c r="B322" s="205" t="s">
        <v>12</v>
      </c>
      <c r="C322" s="258" t="s">
        <v>13</v>
      </c>
    </row>
    <row r="323" spans="1:3" ht="14.25">
      <c r="A323" s="257"/>
      <c r="B323" s="206"/>
      <c r="C323" s="259"/>
    </row>
    <row r="324" spans="1:3" ht="14.25">
      <c r="A324" s="26" t="s">
        <v>151</v>
      </c>
      <c r="B324" s="79">
        <v>125000000</v>
      </c>
      <c r="C324" s="75"/>
    </row>
    <row r="325" spans="1:3" ht="14.25">
      <c r="A325" s="26" t="s">
        <v>152</v>
      </c>
      <c r="B325" s="79">
        <v>100000000</v>
      </c>
      <c r="C325" s="75"/>
    </row>
    <row r="326" spans="1:3" ht="14.25">
      <c r="A326" s="26" t="s">
        <v>207</v>
      </c>
      <c r="B326" s="81">
        <v>250000000</v>
      </c>
      <c r="C326" s="34"/>
    </row>
    <row r="327" spans="1:3" ht="14.25">
      <c r="A327" s="66" t="s">
        <v>153</v>
      </c>
      <c r="B327" s="82">
        <v>75000000</v>
      </c>
      <c r="C327" s="34"/>
    </row>
    <row r="328" spans="1:3" ht="14.25">
      <c r="A328" s="58"/>
      <c r="B328" s="83"/>
      <c r="C328" s="77"/>
    </row>
    <row r="330" spans="2:3" ht="14.25">
      <c r="B330" s="224" t="s">
        <v>242</v>
      </c>
      <c r="C330" s="224"/>
    </row>
    <row r="332" spans="1:3" ht="14.25">
      <c r="A332" s="23" t="s">
        <v>236</v>
      </c>
      <c r="B332" s="225" t="s">
        <v>241</v>
      </c>
      <c r="C332" s="225"/>
    </row>
    <row r="333" spans="1:2" ht="14.25">
      <c r="A333" s="25"/>
      <c r="B333" s="25"/>
    </row>
    <row r="334" spans="1:2" ht="14.25">
      <c r="A334" s="25"/>
      <c r="B334" s="25"/>
    </row>
    <row r="335" spans="1:2" ht="14.25">
      <c r="A335" s="25"/>
      <c r="B335" s="25"/>
    </row>
    <row r="336" spans="1:3" ht="14.25">
      <c r="A336" s="22" t="s">
        <v>266</v>
      </c>
      <c r="B336" s="226" t="s">
        <v>277</v>
      </c>
      <c r="C336" s="226"/>
    </row>
    <row r="337" spans="1:3" ht="14.25">
      <c r="A337" s="22" t="s">
        <v>214</v>
      </c>
      <c r="B337" s="226" t="s">
        <v>214</v>
      </c>
      <c r="C337" s="226"/>
    </row>
    <row r="338" spans="1:3" ht="14.25">
      <c r="A338" s="22" t="s">
        <v>240</v>
      </c>
      <c r="B338" s="254" t="s">
        <v>243</v>
      </c>
      <c r="C338" s="254"/>
    </row>
  </sheetData>
  <sheetProtection/>
  <mergeCells count="188">
    <mergeCell ref="B282:C282"/>
    <mergeCell ref="B283:C283"/>
    <mergeCell ref="B287:C287"/>
    <mergeCell ref="B288:C288"/>
    <mergeCell ref="B289:C289"/>
    <mergeCell ref="B295:B296"/>
    <mergeCell ref="C295:C296"/>
    <mergeCell ref="A291:C292"/>
    <mergeCell ref="A293:A294"/>
    <mergeCell ref="B293:B294"/>
    <mergeCell ref="B338:C338"/>
    <mergeCell ref="B337:C337"/>
    <mergeCell ref="A322:A323"/>
    <mergeCell ref="B322:B323"/>
    <mergeCell ref="C322:C323"/>
    <mergeCell ref="B245:C245"/>
    <mergeCell ref="B248:C248"/>
    <mergeCell ref="B330:C330"/>
    <mergeCell ref="B332:C332"/>
    <mergeCell ref="B336:C336"/>
    <mergeCell ref="C293:C294"/>
    <mergeCell ref="A295:A309"/>
    <mergeCell ref="B191:C191"/>
    <mergeCell ref="B183:C183"/>
    <mergeCell ref="C300:C309"/>
    <mergeCell ref="A312:A313"/>
    <mergeCell ref="B312:B313"/>
    <mergeCell ref="C312:C313"/>
    <mergeCell ref="B221:C221"/>
    <mergeCell ref="B222:C222"/>
    <mergeCell ref="B200:B201"/>
    <mergeCell ref="C200:C201"/>
    <mergeCell ref="B223:C223"/>
    <mergeCell ref="B247:C247"/>
    <mergeCell ref="B165:B166"/>
    <mergeCell ref="C165:C166"/>
    <mergeCell ref="B185:C185"/>
    <mergeCell ref="B186:C186"/>
    <mergeCell ref="B189:C189"/>
    <mergeCell ref="B190:C190"/>
    <mergeCell ref="C171:C172"/>
    <mergeCell ref="C198:C199"/>
    <mergeCell ref="B83:C83"/>
    <mergeCell ref="B87:C87"/>
    <mergeCell ref="B88:C88"/>
    <mergeCell ref="B89:C89"/>
    <mergeCell ref="C126:C127"/>
    <mergeCell ref="C163:C164"/>
    <mergeCell ref="B156:C156"/>
    <mergeCell ref="B81:C81"/>
    <mergeCell ref="B149:C149"/>
    <mergeCell ref="B150:C150"/>
    <mergeCell ref="B154:C154"/>
    <mergeCell ref="B155:C155"/>
    <mergeCell ref="C100:C101"/>
    <mergeCell ref="C139:C147"/>
    <mergeCell ref="B94:B95"/>
    <mergeCell ref="C94:C95"/>
    <mergeCell ref="B126:B127"/>
    <mergeCell ref="A1:C2"/>
    <mergeCell ref="A3:A4"/>
    <mergeCell ref="B3:B4"/>
    <mergeCell ref="C3:C4"/>
    <mergeCell ref="A5:A11"/>
    <mergeCell ref="B5:B6"/>
    <mergeCell ref="C5:C6"/>
    <mergeCell ref="B8:B9"/>
    <mergeCell ref="C8:C9"/>
    <mergeCell ref="B10:B11"/>
    <mergeCell ref="C10:C11"/>
    <mergeCell ref="C14:C15"/>
    <mergeCell ref="A31:C32"/>
    <mergeCell ref="A35:A41"/>
    <mergeCell ref="B35:B36"/>
    <mergeCell ref="C35:C36"/>
    <mergeCell ref="B37:B38"/>
    <mergeCell ref="C37:C38"/>
    <mergeCell ref="B40:B41"/>
    <mergeCell ref="C40:C41"/>
    <mergeCell ref="A33:A34"/>
    <mergeCell ref="B33:B34"/>
    <mergeCell ref="C33:C34"/>
    <mergeCell ref="A14:A15"/>
    <mergeCell ref="B14:B15"/>
    <mergeCell ref="B21:C21"/>
    <mergeCell ref="B23:C23"/>
    <mergeCell ref="B27:C27"/>
    <mergeCell ref="B28:C28"/>
    <mergeCell ref="B29:C29"/>
    <mergeCell ref="A48:A49"/>
    <mergeCell ref="B48:B49"/>
    <mergeCell ref="C48:C49"/>
    <mergeCell ref="A62:C63"/>
    <mergeCell ref="A64:A65"/>
    <mergeCell ref="B64:B65"/>
    <mergeCell ref="C64:C65"/>
    <mergeCell ref="B53:C53"/>
    <mergeCell ref="B57:C57"/>
    <mergeCell ref="B58:C58"/>
    <mergeCell ref="A44:A45"/>
    <mergeCell ref="B44:B45"/>
    <mergeCell ref="C44:C45"/>
    <mergeCell ref="A46:A47"/>
    <mergeCell ref="B46:B47"/>
    <mergeCell ref="C46:C47"/>
    <mergeCell ref="B59:C59"/>
    <mergeCell ref="B51:C51"/>
    <mergeCell ref="A76:A79"/>
    <mergeCell ref="B76:B79"/>
    <mergeCell ref="C76:C79"/>
    <mergeCell ref="A74:A75"/>
    <mergeCell ref="B74:B75"/>
    <mergeCell ref="C74:C75"/>
    <mergeCell ref="A66:A71"/>
    <mergeCell ref="B66:B67"/>
    <mergeCell ref="C66:C67"/>
    <mergeCell ref="B68:B69"/>
    <mergeCell ref="C68:C69"/>
    <mergeCell ref="B70:B71"/>
    <mergeCell ref="C70:C71"/>
    <mergeCell ref="A104:A105"/>
    <mergeCell ref="B104:B105"/>
    <mergeCell ref="C104:C105"/>
    <mergeCell ref="A92:C93"/>
    <mergeCell ref="A94:A95"/>
    <mergeCell ref="A96:A101"/>
    <mergeCell ref="B96:B97"/>
    <mergeCell ref="C96:C97"/>
    <mergeCell ref="B98:B99"/>
    <mergeCell ref="C98:C99"/>
    <mergeCell ref="B100:B101"/>
    <mergeCell ref="A137:A138"/>
    <mergeCell ref="B137:B138"/>
    <mergeCell ref="C137:C138"/>
    <mergeCell ref="A120:C121"/>
    <mergeCell ref="A122:A123"/>
    <mergeCell ref="B122:B123"/>
    <mergeCell ref="C122:C123"/>
    <mergeCell ref="A124:A135"/>
    <mergeCell ref="B124:B125"/>
    <mergeCell ref="C124:C125"/>
    <mergeCell ref="A174:A175"/>
    <mergeCell ref="B174:B175"/>
    <mergeCell ref="C174:C175"/>
    <mergeCell ref="C176:C181"/>
    <mergeCell ref="A159:C160"/>
    <mergeCell ref="A161:A162"/>
    <mergeCell ref="B161:B162"/>
    <mergeCell ref="C161:C162"/>
    <mergeCell ref="A163:A172"/>
    <mergeCell ref="B163:B164"/>
    <mergeCell ref="A208:A209"/>
    <mergeCell ref="B208:B209"/>
    <mergeCell ref="C208:C209"/>
    <mergeCell ref="C210:C214"/>
    <mergeCell ref="A194:C195"/>
    <mergeCell ref="A196:A197"/>
    <mergeCell ref="B196:B197"/>
    <mergeCell ref="C196:C197"/>
    <mergeCell ref="A198:A205"/>
    <mergeCell ref="B198:B199"/>
    <mergeCell ref="B216:C216"/>
    <mergeCell ref="B217:C217"/>
    <mergeCell ref="A255:C256"/>
    <mergeCell ref="A225:C226"/>
    <mergeCell ref="A227:A228"/>
    <mergeCell ref="B227:B228"/>
    <mergeCell ref="C227:C228"/>
    <mergeCell ref="B253:C253"/>
    <mergeCell ref="B251:C251"/>
    <mergeCell ref="B252:C252"/>
    <mergeCell ref="A270:A271"/>
    <mergeCell ref="B270:B271"/>
    <mergeCell ref="C270:C271"/>
    <mergeCell ref="A257:A258"/>
    <mergeCell ref="B257:B258"/>
    <mergeCell ref="A239:A240"/>
    <mergeCell ref="B239:B240"/>
    <mergeCell ref="C239:C240"/>
    <mergeCell ref="C257:C258"/>
    <mergeCell ref="A259:A268"/>
    <mergeCell ref="B259:B260"/>
    <mergeCell ref="C259:C260"/>
    <mergeCell ref="A229:A236"/>
    <mergeCell ref="B229:B230"/>
    <mergeCell ref="C229:C230"/>
    <mergeCell ref="B231:B232"/>
    <mergeCell ref="C231:C232"/>
  </mergeCells>
  <printOptions/>
  <pageMargins left="0.9055118110236221" right="0.7086614173228347" top="0.5511811023622047" bottom="0.1968503937007874" header="0.31496062992125984" footer="0.31496062992125984"/>
  <pageSetup fitToHeight="0" fitToWidth="1" horizontalDpi="300" verticalDpi="300" orientation="landscape" paperSize="9" r:id="rId1"/>
  <rowBreaks count="10" manualBreakCount="10">
    <brk id="29" max="2" man="1"/>
    <brk id="59" max="2" man="1"/>
    <brk id="90" max="2" man="1"/>
    <brk id="157" max="2" man="1"/>
    <brk id="193" max="2" man="1"/>
    <brk id="223" max="2" man="1"/>
    <brk id="253" max="2" man="1"/>
    <brk id="290" max="2" man="1"/>
    <brk id="321" max="2" man="1"/>
    <brk id="33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zoomScalePageLayoutView="0" workbookViewId="0" topLeftCell="A1">
      <pane xSplit="3" ySplit="2" topLeftCell="X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G9" sqref="AG9"/>
    </sheetView>
  </sheetViews>
  <sheetFormatPr defaultColWidth="9.140625" defaultRowHeight="15"/>
  <cols>
    <col min="1" max="1" width="6.7109375" style="0" customWidth="1"/>
    <col min="2" max="2" width="47.7109375" style="0" customWidth="1"/>
    <col min="3" max="3" width="20.140625" style="0" customWidth="1"/>
    <col min="4" max="4" width="12.7109375" style="0" customWidth="1"/>
    <col min="5" max="5" width="8.140625" style="0" customWidth="1"/>
    <col min="6" max="6" width="12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2.7109375" style="0" customWidth="1"/>
    <col min="11" max="11" width="8.7109375" style="0" customWidth="1"/>
    <col min="12" max="12" width="14.140625" style="0" customWidth="1"/>
    <col min="13" max="13" width="8.7109375" style="0" customWidth="1"/>
    <col min="14" max="14" width="13.8515625" style="0" customWidth="1"/>
    <col min="15" max="15" width="8.7109375" style="0" customWidth="1"/>
    <col min="16" max="16" width="12.7109375" style="0" customWidth="1"/>
    <col min="17" max="17" width="8.7109375" style="0" customWidth="1"/>
    <col min="18" max="18" width="12.7109375" style="0" customWidth="1"/>
    <col min="19" max="19" width="8.7109375" style="0" customWidth="1"/>
    <col min="20" max="20" width="12.7109375" style="0" customWidth="1"/>
    <col min="21" max="21" width="8.7109375" style="0" customWidth="1"/>
    <col min="22" max="22" width="12.7109375" style="0" customWidth="1"/>
    <col min="23" max="23" width="8.7109375" style="0" customWidth="1"/>
    <col min="24" max="24" width="12.7109375" style="0" customWidth="1"/>
    <col min="25" max="25" width="8.7109375" style="0" customWidth="1"/>
    <col min="26" max="26" width="12.7109375" style="0" customWidth="1"/>
    <col min="27" max="27" width="8.7109375" style="0" customWidth="1"/>
    <col min="28" max="28" width="12.7109375" style="0" customWidth="1"/>
    <col min="29" max="29" width="8.7109375" style="0" customWidth="1"/>
    <col min="30" max="30" width="12.7109375" style="0" customWidth="1"/>
    <col min="31" max="31" width="8.7109375" style="0" customWidth="1"/>
    <col min="32" max="32" width="12.7109375" style="0" customWidth="1"/>
    <col min="33" max="33" width="8.7109375" style="0" customWidth="1"/>
    <col min="34" max="34" width="12.7109375" style="0" customWidth="1"/>
    <col min="35" max="35" width="8.7109375" style="0" customWidth="1"/>
    <col min="36" max="36" width="12.7109375" style="0" customWidth="1"/>
    <col min="37" max="37" width="8.7109375" style="0" customWidth="1"/>
    <col min="38" max="38" width="12.7109375" style="0" customWidth="1"/>
    <col min="39" max="39" width="8.7109375" style="0" customWidth="1"/>
    <col min="40" max="40" width="12.7109375" style="0" customWidth="1"/>
    <col min="41" max="41" width="8.7109375" style="0" customWidth="1"/>
    <col min="42" max="42" width="12.7109375" style="0" customWidth="1"/>
    <col min="43" max="43" width="9.140625" style="0" customWidth="1"/>
    <col min="44" max="44" width="12.7109375" style="0" customWidth="1"/>
    <col min="45" max="45" width="8.7109375" style="0" customWidth="1"/>
    <col min="46" max="46" width="15.00390625" style="0" customWidth="1"/>
    <col min="47" max="47" width="8.7109375" style="0" customWidth="1"/>
    <col min="48" max="48" width="12.7109375" style="0" customWidth="1"/>
    <col min="49" max="49" width="8.7109375" style="0" customWidth="1"/>
    <col min="50" max="50" width="12.7109375" style="0" customWidth="1"/>
    <col min="51" max="51" width="8.7109375" style="0" customWidth="1"/>
    <col min="52" max="52" width="15.00390625" style="0" customWidth="1"/>
    <col min="53" max="53" width="10.7109375" style="0" customWidth="1"/>
    <col min="54" max="54" width="15.00390625" style="0" customWidth="1"/>
    <col min="55" max="55" width="10.7109375" style="0" customWidth="1"/>
    <col min="56" max="56" width="20.140625" style="0" customWidth="1"/>
    <col min="57" max="57" width="26.8515625" style="0" customWidth="1"/>
  </cols>
  <sheetData>
    <row r="1" spans="1:57" ht="15">
      <c r="A1" s="275" t="s">
        <v>170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7"/>
    </row>
    <row r="2" spans="1:57" ht="15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80"/>
    </row>
    <row r="3" spans="1:57" ht="15">
      <c r="A3" s="281" t="s">
        <v>171</v>
      </c>
      <c r="B3" s="281" t="s">
        <v>172</v>
      </c>
      <c r="C3" s="284" t="s">
        <v>173</v>
      </c>
      <c r="D3" s="287" t="s">
        <v>349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8"/>
      <c r="AZ3" s="290" t="s">
        <v>362</v>
      </c>
      <c r="BA3" s="291"/>
      <c r="BB3" s="291"/>
      <c r="BC3" s="292"/>
      <c r="BD3" s="281" t="s">
        <v>174</v>
      </c>
      <c r="BE3" s="281" t="s">
        <v>175</v>
      </c>
    </row>
    <row r="4" spans="1:57" ht="15">
      <c r="A4" s="282"/>
      <c r="B4" s="282"/>
      <c r="C4" s="285"/>
      <c r="D4" s="287" t="s">
        <v>350</v>
      </c>
      <c r="E4" s="289"/>
      <c r="F4" s="289"/>
      <c r="G4" s="288"/>
      <c r="H4" s="287" t="s">
        <v>351</v>
      </c>
      <c r="I4" s="289"/>
      <c r="J4" s="289"/>
      <c r="K4" s="288"/>
      <c r="L4" s="287" t="s">
        <v>352</v>
      </c>
      <c r="M4" s="289"/>
      <c r="N4" s="289"/>
      <c r="O4" s="288"/>
      <c r="P4" s="287" t="s">
        <v>353</v>
      </c>
      <c r="Q4" s="289"/>
      <c r="R4" s="289"/>
      <c r="S4" s="288"/>
      <c r="T4" s="287" t="s">
        <v>354</v>
      </c>
      <c r="U4" s="289"/>
      <c r="V4" s="289"/>
      <c r="W4" s="288"/>
      <c r="X4" s="287" t="s">
        <v>355</v>
      </c>
      <c r="Y4" s="289"/>
      <c r="Z4" s="289"/>
      <c r="AA4" s="288"/>
      <c r="AB4" s="287" t="s">
        <v>356</v>
      </c>
      <c r="AC4" s="289"/>
      <c r="AD4" s="289"/>
      <c r="AE4" s="288"/>
      <c r="AF4" s="287" t="s">
        <v>357</v>
      </c>
      <c r="AG4" s="289"/>
      <c r="AH4" s="289"/>
      <c r="AI4" s="288"/>
      <c r="AJ4" s="287" t="s">
        <v>358</v>
      </c>
      <c r="AK4" s="289"/>
      <c r="AL4" s="289"/>
      <c r="AM4" s="288"/>
      <c r="AN4" s="287" t="s">
        <v>359</v>
      </c>
      <c r="AO4" s="289"/>
      <c r="AP4" s="289"/>
      <c r="AQ4" s="288"/>
      <c r="AR4" s="287" t="s">
        <v>360</v>
      </c>
      <c r="AS4" s="289"/>
      <c r="AT4" s="289"/>
      <c r="AU4" s="288"/>
      <c r="AV4" s="287" t="s">
        <v>361</v>
      </c>
      <c r="AW4" s="289"/>
      <c r="AX4" s="289"/>
      <c r="AY4" s="288"/>
      <c r="AZ4" s="293"/>
      <c r="BA4" s="294"/>
      <c r="BB4" s="294"/>
      <c r="BC4" s="295"/>
      <c r="BD4" s="282"/>
      <c r="BE4" s="282"/>
    </row>
    <row r="5" spans="1:57" ht="15">
      <c r="A5" s="282"/>
      <c r="B5" s="282"/>
      <c r="C5" s="285"/>
      <c r="D5" s="287" t="s">
        <v>346</v>
      </c>
      <c r="E5" s="288"/>
      <c r="F5" s="289" t="s">
        <v>347</v>
      </c>
      <c r="G5" s="288"/>
      <c r="H5" s="287" t="s">
        <v>346</v>
      </c>
      <c r="I5" s="288"/>
      <c r="J5" s="289" t="s">
        <v>347</v>
      </c>
      <c r="K5" s="288"/>
      <c r="L5" s="287" t="s">
        <v>346</v>
      </c>
      <c r="M5" s="288"/>
      <c r="N5" s="289" t="s">
        <v>347</v>
      </c>
      <c r="O5" s="288"/>
      <c r="P5" s="287" t="s">
        <v>346</v>
      </c>
      <c r="Q5" s="288"/>
      <c r="R5" s="289" t="s">
        <v>347</v>
      </c>
      <c r="S5" s="288"/>
      <c r="T5" s="287" t="s">
        <v>346</v>
      </c>
      <c r="U5" s="288"/>
      <c r="V5" s="289" t="s">
        <v>347</v>
      </c>
      <c r="W5" s="288"/>
      <c r="X5" s="287" t="s">
        <v>346</v>
      </c>
      <c r="Y5" s="288"/>
      <c r="Z5" s="289" t="s">
        <v>347</v>
      </c>
      <c r="AA5" s="288"/>
      <c r="AB5" s="287" t="s">
        <v>346</v>
      </c>
      <c r="AC5" s="288"/>
      <c r="AD5" s="289" t="s">
        <v>347</v>
      </c>
      <c r="AE5" s="288"/>
      <c r="AF5" s="287" t="s">
        <v>346</v>
      </c>
      <c r="AG5" s="288"/>
      <c r="AH5" s="289" t="s">
        <v>347</v>
      </c>
      <c r="AI5" s="288"/>
      <c r="AJ5" s="287" t="s">
        <v>346</v>
      </c>
      <c r="AK5" s="288"/>
      <c r="AL5" s="289" t="s">
        <v>347</v>
      </c>
      <c r="AM5" s="288"/>
      <c r="AN5" s="287" t="s">
        <v>346</v>
      </c>
      <c r="AO5" s="288"/>
      <c r="AP5" s="289" t="s">
        <v>347</v>
      </c>
      <c r="AQ5" s="288"/>
      <c r="AR5" s="287" t="s">
        <v>346</v>
      </c>
      <c r="AS5" s="288"/>
      <c r="AT5" s="289" t="s">
        <v>347</v>
      </c>
      <c r="AU5" s="288"/>
      <c r="AV5" s="287" t="s">
        <v>346</v>
      </c>
      <c r="AW5" s="288"/>
      <c r="AX5" s="289" t="s">
        <v>347</v>
      </c>
      <c r="AY5" s="288"/>
      <c r="AZ5" s="287" t="s">
        <v>346</v>
      </c>
      <c r="BA5" s="288"/>
      <c r="BB5" s="289" t="s">
        <v>347</v>
      </c>
      <c r="BC5" s="288"/>
      <c r="BD5" s="282"/>
      <c r="BE5" s="282"/>
    </row>
    <row r="6" spans="1:57" ht="30">
      <c r="A6" s="283"/>
      <c r="B6" s="283"/>
      <c r="C6" s="286"/>
      <c r="D6" s="10" t="s">
        <v>348</v>
      </c>
      <c r="E6" s="175" t="s">
        <v>345</v>
      </c>
      <c r="F6" s="10" t="s">
        <v>348</v>
      </c>
      <c r="G6" s="11" t="s">
        <v>345</v>
      </c>
      <c r="H6" s="10" t="s">
        <v>348</v>
      </c>
      <c r="I6" s="175" t="s">
        <v>345</v>
      </c>
      <c r="J6" s="10" t="s">
        <v>348</v>
      </c>
      <c r="K6" s="11" t="s">
        <v>345</v>
      </c>
      <c r="L6" s="10" t="s">
        <v>348</v>
      </c>
      <c r="M6" s="175" t="s">
        <v>345</v>
      </c>
      <c r="N6" s="10" t="s">
        <v>348</v>
      </c>
      <c r="O6" s="11" t="s">
        <v>345</v>
      </c>
      <c r="P6" s="10" t="s">
        <v>348</v>
      </c>
      <c r="Q6" s="175" t="s">
        <v>345</v>
      </c>
      <c r="R6" s="10" t="s">
        <v>348</v>
      </c>
      <c r="S6" s="11" t="s">
        <v>345</v>
      </c>
      <c r="T6" s="10" t="s">
        <v>348</v>
      </c>
      <c r="U6" s="175" t="s">
        <v>345</v>
      </c>
      <c r="V6" s="10" t="s">
        <v>348</v>
      </c>
      <c r="W6" s="11" t="s">
        <v>345</v>
      </c>
      <c r="X6" s="10" t="s">
        <v>348</v>
      </c>
      <c r="Y6" s="175" t="s">
        <v>345</v>
      </c>
      <c r="Z6" s="10" t="s">
        <v>348</v>
      </c>
      <c r="AA6" s="11" t="s">
        <v>345</v>
      </c>
      <c r="AB6" s="10" t="s">
        <v>348</v>
      </c>
      <c r="AC6" s="175" t="s">
        <v>345</v>
      </c>
      <c r="AD6" s="10" t="s">
        <v>348</v>
      </c>
      <c r="AE6" s="11" t="s">
        <v>345</v>
      </c>
      <c r="AF6" s="10" t="s">
        <v>348</v>
      </c>
      <c r="AG6" s="175" t="s">
        <v>345</v>
      </c>
      <c r="AH6" s="10" t="s">
        <v>348</v>
      </c>
      <c r="AI6" s="11" t="s">
        <v>345</v>
      </c>
      <c r="AJ6" s="10" t="s">
        <v>348</v>
      </c>
      <c r="AK6" s="175" t="s">
        <v>345</v>
      </c>
      <c r="AL6" s="10" t="s">
        <v>348</v>
      </c>
      <c r="AM6" s="11" t="s">
        <v>345</v>
      </c>
      <c r="AN6" s="10" t="s">
        <v>348</v>
      </c>
      <c r="AO6" s="175" t="s">
        <v>345</v>
      </c>
      <c r="AP6" s="10" t="s">
        <v>348</v>
      </c>
      <c r="AQ6" s="11" t="s">
        <v>345</v>
      </c>
      <c r="AR6" s="10" t="s">
        <v>348</v>
      </c>
      <c r="AS6" s="175" t="s">
        <v>345</v>
      </c>
      <c r="AT6" s="10" t="s">
        <v>348</v>
      </c>
      <c r="AU6" s="11" t="s">
        <v>345</v>
      </c>
      <c r="AV6" s="10" t="s">
        <v>348</v>
      </c>
      <c r="AW6" s="175" t="s">
        <v>345</v>
      </c>
      <c r="AX6" s="10" t="s">
        <v>348</v>
      </c>
      <c r="AY6" s="11" t="s">
        <v>345</v>
      </c>
      <c r="AZ6" s="10" t="s">
        <v>348</v>
      </c>
      <c r="BA6" s="175" t="s">
        <v>345</v>
      </c>
      <c r="BB6" s="10" t="s">
        <v>348</v>
      </c>
      <c r="BC6" s="11" t="s">
        <v>345</v>
      </c>
      <c r="BD6" s="283"/>
      <c r="BE6" s="283"/>
    </row>
    <row r="7" spans="1:57" ht="15">
      <c r="A7" s="1"/>
      <c r="B7" s="6"/>
      <c r="C7" s="1"/>
      <c r="D7" s="6"/>
      <c r="E7" s="186"/>
      <c r="F7" s="6"/>
      <c r="G7" s="186"/>
      <c r="H7" s="6"/>
      <c r="I7" s="186"/>
      <c r="J7" s="6"/>
      <c r="K7" s="186"/>
      <c r="L7" s="6"/>
      <c r="M7" s="186"/>
      <c r="N7" s="6"/>
      <c r="O7" s="186"/>
      <c r="P7" s="6"/>
      <c r="Q7" s="186"/>
      <c r="R7" s="6"/>
      <c r="S7" s="186"/>
      <c r="T7" s="6"/>
      <c r="U7" s="186"/>
      <c r="V7" s="6"/>
      <c r="W7" s="186"/>
      <c r="X7" s="6"/>
      <c r="Y7" s="186"/>
      <c r="Z7" s="6"/>
      <c r="AA7" s="186"/>
      <c r="AB7" s="6"/>
      <c r="AC7" s="186"/>
      <c r="AD7" s="6"/>
      <c r="AE7" s="186"/>
      <c r="AF7" s="6"/>
      <c r="AG7" s="186"/>
      <c r="AH7" s="6"/>
      <c r="AI7" s="186"/>
      <c r="AJ7" s="6"/>
      <c r="AK7" s="186"/>
      <c r="AL7" s="6"/>
      <c r="AM7" s="186"/>
      <c r="AN7" s="6"/>
      <c r="AO7" s="186"/>
      <c r="AP7" s="6"/>
      <c r="AQ7" s="186"/>
      <c r="AR7" s="6"/>
      <c r="AS7" s="186"/>
      <c r="AT7" s="6"/>
      <c r="AU7" s="186"/>
      <c r="AV7" s="6"/>
      <c r="AW7" s="186"/>
      <c r="AX7" s="6"/>
      <c r="AY7" s="186"/>
      <c r="AZ7" s="6"/>
      <c r="BA7" s="186"/>
      <c r="BB7" s="6"/>
      <c r="BC7" s="186"/>
      <c r="BD7" s="1"/>
      <c r="BE7" s="1"/>
    </row>
    <row r="8" spans="1:57" ht="15">
      <c r="A8" s="180">
        <v>1</v>
      </c>
      <c r="B8" s="192" t="s">
        <v>363</v>
      </c>
      <c r="C8" s="185">
        <f>C9</f>
        <v>342804000</v>
      </c>
      <c r="D8" s="176"/>
      <c r="E8" s="187"/>
      <c r="F8" s="176"/>
      <c r="G8" s="187"/>
      <c r="H8" s="176"/>
      <c r="I8" s="187"/>
      <c r="J8" s="176"/>
      <c r="K8" s="187"/>
      <c r="L8" s="176"/>
      <c r="M8" s="187"/>
      <c r="N8" s="176"/>
      <c r="O8" s="187"/>
      <c r="P8" s="176"/>
      <c r="Q8" s="187"/>
      <c r="R8" s="176"/>
      <c r="S8" s="187"/>
      <c r="T8" s="176"/>
      <c r="U8" s="187"/>
      <c r="V8" s="176"/>
      <c r="W8" s="187"/>
      <c r="X8" s="176"/>
      <c r="Y8" s="187"/>
      <c r="Z8" s="176"/>
      <c r="AA8" s="187"/>
      <c r="AB8" s="176"/>
      <c r="AC8" s="187"/>
      <c r="AD8" s="176"/>
      <c r="AE8" s="187"/>
      <c r="AF8" s="176"/>
      <c r="AG8" s="187"/>
      <c r="AH8" s="176"/>
      <c r="AI8" s="187"/>
      <c r="AJ8" s="176"/>
      <c r="AK8" s="187"/>
      <c r="AL8" s="176"/>
      <c r="AM8" s="187"/>
      <c r="AN8" s="176"/>
      <c r="AO8" s="187"/>
      <c r="AP8" s="176"/>
      <c r="AQ8" s="187"/>
      <c r="AR8" s="176"/>
      <c r="AS8" s="187"/>
      <c r="AT8" s="176"/>
      <c r="AU8" s="187"/>
      <c r="AV8" s="176"/>
      <c r="AW8" s="187"/>
      <c r="AX8" s="176"/>
      <c r="AY8" s="187"/>
      <c r="AZ8" s="182"/>
      <c r="BA8" s="187"/>
      <c r="BB8" s="176"/>
      <c r="BC8" s="187"/>
      <c r="BD8" s="2"/>
      <c r="BE8" s="2"/>
    </row>
    <row r="9" spans="1:57" ht="15">
      <c r="A9" s="180"/>
      <c r="B9" s="7" t="s">
        <v>364</v>
      </c>
      <c r="C9" s="178">
        <v>342804000</v>
      </c>
      <c r="D9" s="176"/>
      <c r="E9" s="187">
        <f>SUM(D9/C9)*100</f>
        <v>0</v>
      </c>
      <c r="F9" s="176"/>
      <c r="G9" s="187">
        <f>SUM(F9/C9)*100</f>
        <v>0</v>
      </c>
      <c r="H9" s="176"/>
      <c r="I9" s="187">
        <f>SUM(H9/C9)*100</f>
        <v>0</v>
      </c>
      <c r="J9" s="176"/>
      <c r="K9" s="187">
        <f>SUM(J9/C9)*100</f>
        <v>0</v>
      </c>
      <c r="L9" s="176">
        <v>69858500</v>
      </c>
      <c r="M9" s="187">
        <f>SUM(L9/C9)*100</f>
        <v>20.378554509282274</v>
      </c>
      <c r="N9" s="176">
        <v>69858500</v>
      </c>
      <c r="O9" s="187">
        <f>SUM(N9/C9)*100</f>
        <v>20.378554509282274</v>
      </c>
      <c r="P9" s="176"/>
      <c r="Q9" s="187">
        <f>SUM(P9/C9)*100</f>
        <v>0</v>
      </c>
      <c r="R9" s="176"/>
      <c r="S9" s="187">
        <f>SUM(R9/C9)*100</f>
        <v>0</v>
      </c>
      <c r="T9" s="176"/>
      <c r="U9" s="187">
        <f>SUM(T9/C9)*100</f>
        <v>0</v>
      </c>
      <c r="V9" s="176"/>
      <c r="W9" s="187">
        <f>SUM(V9/C9)*100</f>
        <v>0</v>
      </c>
      <c r="X9" s="176"/>
      <c r="Y9" s="187">
        <f>SUM(X9/C9)*100</f>
        <v>0</v>
      </c>
      <c r="Z9" s="176"/>
      <c r="AA9" s="187">
        <f>SUM(Z9/C9)*100</f>
        <v>0</v>
      </c>
      <c r="AB9" s="176">
        <v>0</v>
      </c>
      <c r="AC9" s="187">
        <f>SUM(AB9/C9)*100</f>
        <v>0</v>
      </c>
      <c r="AD9" s="176">
        <v>0</v>
      </c>
      <c r="AE9" s="187">
        <f>SUM(AD9/C9)*100</f>
        <v>0</v>
      </c>
      <c r="AF9" s="176">
        <v>23433400</v>
      </c>
      <c r="AG9" s="187">
        <f>SUM(AF9/C9)*100</f>
        <v>6.835801215855124</v>
      </c>
      <c r="AH9" s="176"/>
      <c r="AI9" s="187">
        <f>SUM(AH9/C9)*100</f>
        <v>0</v>
      </c>
      <c r="AJ9" s="176"/>
      <c r="AK9" s="187">
        <f>SUM(AJ9/C9)*100</f>
        <v>0</v>
      </c>
      <c r="AL9" s="176"/>
      <c r="AM9" s="187">
        <f>SUM(AL9/C9)*100</f>
        <v>0</v>
      </c>
      <c r="AN9" s="176"/>
      <c r="AO9" s="187">
        <f>SUM(AN9/C9)*100</f>
        <v>0</v>
      </c>
      <c r="AP9" s="176"/>
      <c r="AQ9" s="187">
        <f>SUM(AP9/C9)*100</f>
        <v>0</v>
      </c>
      <c r="AR9" s="176"/>
      <c r="AS9" s="187">
        <f>SUM(AR9/C9)*100</f>
        <v>0</v>
      </c>
      <c r="AT9" s="176"/>
      <c r="AU9" s="187">
        <f>SUM(AT9/C9)*100</f>
        <v>0</v>
      </c>
      <c r="AV9" s="176"/>
      <c r="AW9" s="187">
        <f>SUM(AV9/C9)*100</f>
        <v>0</v>
      </c>
      <c r="AX9" s="176"/>
      <c r="AY9" s="187">
        <f>SUM(AX9/C9)*100</f>
        <v>0</v>
      </c>
      <c r="AZ9" s="182">
        <f>SUM(D9,H9,L9,P9,T9,X9,AB9,AF9,AJ9,AN9,AR9,AV9)</f>
        <v>93291900</v>
      </c>
      <c r="BA9" s="187">
        <f>SUM(AZ9/C9)*100</f>
        <v>27.214355725137395</v>
      </c>
      <c r="BB9" s="176">
        <f>SUM(F9,J9,N9,R9,V9,Z9,AD9,AH9,AL9,AP9,AT9,AX9)</f>
        <v>69858500</v>
      </c>
      <c r="BC9" s="187">
        <f>SUM(BB9/C9)*100</f>
        <v>20.378554509282274</v>
      </c>
      <c r="BD9" s="2"/>
      <c r="BE9" s="2"/>
    </row>
    <row r="10" spans="1:57" ht="15">
      <c r="A10" s="180"/>
      <c r="B10" s="7"/>
      <c r="C10" s="178"/>
      <c r="D10" s="176"/>
      <c r="E10" s="187"/>
      <c r="F10" s="176"/>
      <c r="G10" s="187"/>
      <c r="H10" s="176"/>
      <c r="I10" s="187"/>
      <c r="J10" s="176"/>
      <c r="K10" s="187"/>
      <c r="L10" s="176"/>
      <c r="M10" s="187"/>
      <c r="N10" s="176"/>
      <c r="O10" s="187"/>
      <c r="P10" s="176"/>
      <c r="Q10" s="187"/>
      <c r="R10" s="176"/>
      <c r="S10" s="187"/>
      <c r="T10" s="176"/>
      <c r="U10" s="187"/>
      <c r="V10" s="176"/>
      <c r="W10" s="187"/>
      <c r="X10" s="176"/>
      <c r="Y10" s="187"/>
      <c r="Z10" s="176"/>
      <c r="AA10" s="187"/>
      <c r="AB10" s="176"/>
      <c r="AC10" s="187"/>
      <c r="AD10" s="176"/>
      <c r="AE10" s="187"/>
      <c r="AF10" s="176"/>
      <c r="AG10" s="187"/>
      <c r="AH10" s="176"/>
      <c r="AI10" s="187"/>
      <c r="AJ10" s="176"/>
      <c r="AK10" s="187"/>
      <c r="AL10" s="176"/>
      <c r="AM10" s="187"/>
      <c r="AN10" s="176"/>
      <c r="AO10" s="187"/>
      <c r="AP10" s="176"/>
      <c r="AQ10" s="187"/>
      <c r="AR10" s="176"/>
      <c r="AS10" s="187"/>
      <c r="AT10" s="176"/>
      <c r="AU10" s="187"/>
      <c r="AV10" s="176"/>
      <c r="AW10" s="187"/>
      <c r="AX10" s="176"/>
      <c r="AY10" s="187"/>
      <c r="AZ10" s="182"/>
      <c r="BA10" s="187"/>
      <c r="BB10" s="176"/>
      <c r="BC10" s="187"/>
      <c r="BD10" s="2"/>
      <c r="BE10" s="2"/>
    </row>
    <row r="11" spans="1:57" ht="15">
      <c r="A11" s="193">
        <v>2</v>
      </c>
      <c r="B11" s="191" t="s">
        <v>365</v>
      </c>
      <c r="C11" s="185">
        <f>SUM(C12,C16)</f>
        <v>1600000000</v>
      </c>
      <c r="D11" s="176"/>
      <c r="E11" s="187"/>
      <c r="F11" s="176"/>
      <c r="G11" s="187"/>
      <c r="H11" s="176"/>
      <c r="I11" s="187"/>
      <c r="J11" s="176"/>
      <c r="K11" s="187"/>
      <c r="L11" s="176"/>
      <c r="M11" s="187"/>
      <c r="N11" s="176"/>
      <c r="O11" s="187"/>
      <c r="P11" s="176"/>
      <c r="Q11" s="187"/>
      <c r="R11" s="176"/>
      <c r="S11" s="187"/>
      <c r="T11" s="176"/>
      <c r="U11" s="187"/>
      <c r="V11" s="176"/>
      <c r="W11" s="187"/>
      <c r="X11" s="176"/>
      <c r="Y11" s="187"/>
      <c r="Z11" s="176"/>
      <c r="AA11" s="187"/>
      <c r="AB11" s="176"/>
      <c r="AC11" s="187"/>
      <c r="AD11" s="176"/>
      <c r="AE11" s="187"/>
      <c r="AF11" s="176"/>
      <c r="AG11" s="187"/>
      <c r="AH11" s="176"/>
      <c r="AI11" s="187"/>
      <c r="AJ11" s="176"/>
      <c r="AK11" s="187"/>
      <c r="AL11" s="176"/>
      <c r="AM11" s="187"/>
      <c r="AN11" s="176"/>
      <c r="AO11" s="187"/>
      <c r="AP11" s="176"/>
      <c r="AQ11" s="187"/>
      <c r="AR11" s="176"/>
      <c r="AS11" s="187"/>
      <c r="AT11" s="176"/>
      <c r="AU11" s="187"/>
      <c r="AV11" s="176"/>
      <c r="AW11" s="187"/>
      <c r="AX11" s="176"/>
      <c r="AY11" s="187"/>
      <c r="AZ11" s="182"/>
      <c r="BA11" s="187"/>
      <c r="BB11" s="176"/>
      <c r="BC11" s="187"/>
      <c r="BD11" s="2"/>
      <c r="BE11" s="2"/>
    </row>
    <row r="12" spans="1:57" ht="15">
      <c r="A12" s="180"/>
      <c r="B12" s="191" t="s">
        <v>366</v>
      </c>
      <c r="C12" s="185">
        <f>SUM(C13:C14)</f>
        <v>300000000</v>
      </c>
      <c r="D12" s="176"/>
      <c r="E12" s="187"/>
      <c r="F12" s="176"/>
      <c r="G12" s="187"/>
      <c r="H12" s="176"/>
      <c r="I12" s="187"/>
      <c r="J12" s="176"/>
      <c r="K12" s="187"/>
      <c r="L12" s="176"/>
      <c r="M12" s="187"/>
      <c r="N12" s="176"/>
      <c r="O12" s="187"/>
      <c r="P12" s="176"/>
      <c r="Q12" s="187"/>
      <c r="R12" s="176"/>
      <c r="S12" s="187"/>
      <c r="T12" s="176"/>
      <c r="U12" s="187"/>
      <c r="V12" s="176"/>
      <c r="W12" s="187"/>
      <c r="X12" s="176"/>
      <c r="Y12" s="187"/>
      <c r="Z12" s="176"/>
      <c r="AA12" s="187"/>
      <c r="AB12" s="176"/>
      <c r="AC12" s="187"/>
      <c r="AD12" s="176"/>
      <c r="AE12" s="187"/>
      <c r="AF12" s="176"/>
      <c r="AG12" s="187"/>
      <c r="AH12" s="176"/>
      <c r="AI12" s="187"/>
      <c r="AJ12" s="176"/>
      <c r="AK12" s="187"/>
      <c r="AL12" s="176"/>
      <c r="AM12" s="187"/>
      <c r="AN12" s="176"/>
      <c r="AO12" s="187"/>
      <c r="AP12" s="176"/>
      <c r="AQ12" s="187"/>
      <c r="AR12" s="176"/>
      <c r="AS12" s="187"/>
      <c r="AT12" s="176"/>
      <c r="AU12" s="187"/>
      <c r="AV12" s="176"/>
      <c r="AW12" s="187"/>
      <c r="AX12" s="176"/>
      <c r="AY12" s="187"/>
      <c r="AZ12" s="182"/>
      <c r="BA12" s="187"/>
      <c r="BB12" s="176"/>
      <c r="BC12" s="187"/>
      <c r="BD12" s="2"/>
      <c r="BE12" s="2"/>
    </row>
    <row r="13" spans="1:57" ht="15">
      <c r="A13" s="180"/>
      <c r="B13" s="184" t="s">
        <v>367</v>
      </c>
      <c r="C13" s="178">
        <v>200000000</v>
      </c>
      <c r="D13" s="176"/>
      <c r="E13" s="187">
        <f aca="true" t="shared" si="0" ref="E13:E22">SUM(D13/C13)*100</f>
        <v>0</v>
      </c>
      <c r="F13" s="176"/>
      <c r="G13" s="187">
        <f aca="true" t="shared" si="1" ref="G13:G22">SUM(F13/C13)*100</f>
        <v>0</v>
      </c>
      <c r="H13" s="176"/>
      <c r="I13" s="187">
        <f aca="true" t="shared" si="2" ref="I13:I22">SUM(H13/C13)*100</f>
        <v>0</v>
      </c>
      <c r="J13" s="176"/>
      <c r="K13" s="187">
        <f aca="true" t="shared" si="3" ref="K13:K22">SUM(J13/C13)*100</f>
        <v>0</v>
      </c>
      <c r="L13" s="176">
        <v>21885160</v>
      </c>
      <c r="M13" s="187">
        <f aca="true" t="shared" si="4" ref="M13:M22">SUM(L13/C13)*100</f>
        <v>10.94258</v>
      </c>
      <c r="N13" s="176">
        <v>21885160</v>
      </c>
      <c r="O13" s="187">
        <f aca="true" t="shared" si="5" ref="O13:O22">SUM(N13/C13)*100</f>
        <v>10.94258</v>
      </c>
      <c r="P13" s="176"/>
      <c r="Q13" s="187">
        <f aca="true" t="shared" si="6" ref="Q13:Q22">SUM(P13/C13)*100</f>
        <v>0</v>
      </c>
      <c r="R13" s="176"/>
      <c r="S13" s="187">
        <f aca="true" t="shared" si="7" ref="S13:S22">SUM(R13/C13)*100</f>
        <v>0</v>
      </c>
      <c r="T13" s="176"/>
      <c r="U13" s="187">
        <f aca="true" t="shared" si="8" ref="U13:U22">SUM(T13/C13)*100</f>
        <v>0</v>
      </c>
      <c r="V13" s="176"/>
      <c r="W13" s="187">
        <f aca="true" t="shared" si="9" ref="W13:W22">SUM(V13/C13)*100</f>
        <v>0</v>
      </c>
      <c r="X13" s="176"/>
      <c r="Y13" s="187">
        <f aca="true" t="shared" si="10" ref="Y13:Y22">SUM(X13/C13)*100</f>
        <v>0</v>
      </c>
      <c r="Z13" s="176"/>
      <c r="AA13" s="187">
        <f aca="true" t="shared" si="11" ref="AA13:AA22">SUM(Z13/C13)*100</f>
        <v>0</v>
      </c>
      <c r="AB13" s="176"/>
      <c r="AC13" s="187">
        <f aca="true" t="shared" si="12" ref="AC13:AC22">SUM(AB13/C13)*100</f>
        <v>0</v>
      </c>
      <c r="AD13" s="176"/>
      <c r="AE13" s="187">
        <f aca="true" t="shared" si="13" ref="AE13:AE22">SUM(AD13/C13)*100</f>
        <v>0</v>
      </c>
      <c r="AF13" s="176"/>
      <c r="AG13" s="187">
        <f aca="true" t="shared" si="14" ref="AG13:AG22">SUM(AF13/C13)*100</f>
        <v>0</v>
      </c>
      <c r="AH13" s="176"/>
      <c r="AI13" s="187">
        <f aca="true" t="shared" si="15" ref="AI13:AI22">SUM(AH13/C13)*100</f>
        <v>0</v>
      </c>
      <c r="AJ13" s="176"/>
      <c r="AK13" s="187">
        <f aca="true" t="shared" si="16" ref="AK13:AK22">SUM(AJ13/C13)*100</f>
        <v>0</v>
      </c>
      <c r="AL13" s="176"/>
      <c r="AM13" s="187">
        <f aca="true" t="shared" si="17" ref="AM13:AM22">SUM(AL13/C13)*100</f>
        <v>0</v>
      </c>
      <c r="AN13" s="176"/>
      <c r="AO13" s="187">
        <f aca="true" t="shared" si="18" ref="AO13:AO22">SUM(AN13/C13)*100</f>
        <v>0</v>
      </c>
      <c r="AP13" s="176"/>
      <c r="AQ13" s="187">
        <f aca="true" t="shared" si="19" ref="AQ13:AQ22">SUM(AP13/C13)*100</f>
        <v>0</v>
      </c>
      <c r="AR13" s="176"/>
      <c r="AS13" s="187">
        <f aca="true" t="shared" si="20" ref="AS13:AS22">SUM(AR13/C13)*100</f>
        <v>0</v>
      </c>
      <c r="AT13" s="176"/>
      <c r="AU13" s="187">
        <f aca="true" t="shared" si="21" ref="AU13:AU22">SUM(AT13/C13)*100</f>
        <v>0</v>
      </c>
      <c r="AV13" s="176"/>
      <c r="AW13" s="187">
        <f aca="true" t="shared" si="22" ref="AW13:AW22">SUM(AV13/C13)*100</f>
        <v>0</v>
      </c>
      <c r="AX13" s="176"/>
      <c r="AY13" s="187">
        <f aca="true" t="shared" si="23" ref="AY13:AY22">SUM(AX13/C13)*100</f>
        <v>0</v>
      </c>
      <c r="AZ13" s="182">
        <f aca="true" t="shared" si="24" ref="AZ13:AZ22">SUM(D13,H13,L13,P13,T13,X13,AB13,AF13,AJ13,AN13,AR13,AV13)</f>
        <v>21885160</v>
      </c>
      <c r="BA13" s="187">
        <f aca="true" t="shared" si="25" ref="BA13:BA22">SUM(AZ13/C13)*100</f>
        <v>10.94258</v>
      </c>
      <c r="BB13" s="176">
        <f aca="true" t="shared" si="26" ref="BB13:BB22">SUM(F13,J13,N13,R13,V13,Z13,AD13,AH13,AL13,AP13,AT13,AX13)</f>
        <v>21885160</v>
      </c>
      <c r="BC13" s="187">
        <f aca="true" t="shared" si="27" ref="BC13:BC22">SUM(BB13/C13)*100</f>
        <v>10.94258</v>
      </c>
      <c r="BD13" s="2"/>
      <c r="BE13" s="2"/>
    </row>
    <row r="14" spans="1:57" ht="15">
      <c r="A14" s="180"/>
      <c r="B14" s="184" t="s">
        <v>368</v>
      </c>
      <c r="C14" s="178">
        <v>100000000</v>
      </c>
      <c r="D14" s="176"/>
      <c r="E14" s="187">
        <f t="shared" si="0"/>
        <v>0</v>
      </c>
      <c r="F14" s="176"/>
      <c r="G14" s="187">
        <f t="shared" si="1"/>
        <v>0</v>
      </c>
      <c r="H14" s="176"/>
      <c r="I14" s="187">
        <f t="shared" si="2"/>
        <v>0</v>
      </c>
      <c r="J14" s="176"/>
      <c r="K14" s="187">
        <f t="shared" si="3"/>
        <v>0</v>
      </c>
      <c r="L14" s="176">
        <v>70152110</v>
      </c>
      <c r="M14" s="187">
        <f t="shared" si="4"/>
        <v>70.15211000000001</v>
      </c>
      <c r="N14" s="176">
        <v>70152110</v>
      </c>
      <c r="O14" s="187">
        <f t="shared" si="5"/>
        <v>70.15211000000001</v>
      </c>
      <c r="P14" s="176"/>
      <c r="Q14" s="187">
        <f t="shared" si="6"/>
        <v>0</v>
      </c>
      <c r="R14" s="176"/>
      <c r="S14" s="187">
        <f t="shared" si="7"/>
        <v>0</v>
      </c>
      <c r="T14" s="176"/>
      <c r="U14" s="187">
        <f t="shared" si="8"/>
        <v>0</v>
      </c>
      <c r="V14" s="176"/>
      <c r="W14" s="187">
        <f t="shared" si="9"/>
        <v>0</v>
      </c>
      <c r="X14" s="176"/>
      <c r="Y14" s="187">
        <f t="shared" si="10"/>
        <v>0</v>
      </c>
      <c r="Z14" s="176"/>
      <c r="AA14" s="187">
        <f t="shared" si="11"/>
        <v>0</v>
      </c>
      <c r="AB14" s="176"/>
      <c r="AC14" s="187">
        <f t="shared" si="12"/>
        <v>0</v>
      </c>
      <c r="AD14" s="176"/>
      <c r="AE14" s="187">
        <f t="shared" si="13"/>
        <v>0</v>
      </c>
      <c r="AF14" s="176"/>
      <c r="AG14" s="187">
        <f t="shared" si="14"/>
        <v>0</v>
      </c>
      <c r="AH14" s="176"/>
      <c r="AI14" s="187">
        <f t="shared" si="15"/>
        <v>0</v>
      </c>
      <c r="AJ14" s="176"/>
      <c r="AK14" s="187">
        <f t="shared" si="16"/>
        <v>0</v>
      </c>
      <c r="AL14" s="176"/>
      <c r="AM14" s="187">
        <f t="shared" si="17"/>
        <v>0</v>
      </c>
      <c r="AN14" s="176"/>
      <c r="AO14" s="187">
        <f t="shared" si="18"/>
        <v>0</v>
      </c>
      <c r="AP14" s="176"/>
      <c r="AQ14" s="187">
        <f t="shared" si="19"/>
        <v>0</v>
      </c>
      <c r="AR14" s="176"/>
      <c r="AS14" s="187">
        <f t="shared" si="20"/>
        <v>0</v>
      </c>
      <c r="AT14" s="176"/>
      <c r="AU14" s="187">
        <f t="shared" si="21"/>
        <v>0</v>
      </c>
      <c r="AV14" s="176"/>
      <c r="AW14" s="187">
        <f t="shared" si="22"/>
        <v>0</v>
      </c>
      <c r="AX14" s="176"/>
      <c r="AY14" s="187">
        <f t="shared" si="23"/>
        <v>0</v>
      </c>
      <c r="AZ14" s="182">
        <f t="shared" si="24"/>
        <v>70152110</v>
      </c>
      <c r="BA14" s="187">
        <f t="shared" si="25"/>
        <v>70.15211000000001</v>
      </c>
      <c r="BB14" s="176">
        <f t="shared" si="26"/>
        <v>70152110</v>
      </c>
      <c r="BC14" s="187">
        <f t="shared" si="27"/>
        <v>70.15211000000001</v>
      </c>
      <c r="BD14" s="2"/>
      <c r="BE14" s="2"/>
    </row>
    <row r="15" spans="1:57" ht="15">
      <c r="A15" s="180"/>
      <c r="B15" s="184"/>
      <c r="C15" s="178"/>
      <c r="D15" s="176"/>
      <c r="E15" s="187"/>
      <c r="F15" s="176"/>
      <c r="G15" s="187"/>
      <c r="H15" s="176"/>
      <c r="I15" s="187"/>
      <c r="J15" s="176"/>
      <c r="K15" s="187"/>
      <c r="L15" s="176"/>
      <c r="M15" s="187"/>
      <c r="N15" s="176"/>
      <c r="O15" s="187"/>
      <c r="P15" s="176"/>
      <c r="Q15" s="187"/>
      <c r="R15" s="176"/>
      <c r="S15" s="187"/>
      <c r="T15" s="176"/>
      <c r="U15" s="187"/>
      <c r="V15" s="176"/>
      <c r="W15" s="187"/>
      <c r="X15" s="176"/>
      <c r="Y15" s="187"/>
      <c r="Z15" s="176"/>
      <c r="AA15" s="187"/>
      <c r="AB15" s="176"/>
      <c r="AC15" s="187"/>
      <c r="AD15" s="176"/>
      <c r="AE15" s="187"/>
      <c r="AF15" s="176"/>
      <c r="AG15" s="187"/>
      <c r="AH15" s="176"/>
      <c r="AI15" s="187"/>
      <c r="AJ15" s="176"/>
      <c r="AK15" s="187"/>
      <c r="AL15" s="176"/>
      <c r="AM15" s="187"/>
      <c r="AN15" s="176"/>
      <c r="AO15" s="187"/>
      <c r="AP15" s="176"/>
      <c r="AQ15" s="187"/>
      <c r="AR15" s="176"/>
      <c r="AS15" s="187"/>
      <c r="AT15" s="176"/>
      <c r="AU15" s="187"/>
      <c r="AV15" s="176"/>
      <c r="AW15" s="187"/>
      <c r="AX15" s="176"/>
      <c r="AY15" s="187"/>
      <c r="AZ15" s="182"/>
      <c r="BA15" s="187"/>
      <c r="BB15" s="176"/>
      <c r="BC15" s="187"/>
      <c r="BD15" s="2"/>
      <c r="BE15" s="2"/>
    </row>
    <row r="16" spans="1:57" ht="15">
      <c r="A16" s="180"/>
      <c r="B16" s="191" t="s">
        <v>369</v>
      </c>
      <c r="C16" s="185">
        <f>SUM(C17:C22)</f>
        <v>1300000000</v>
      </c>
      <c r="D16" s="176"/>
      <c r="E16" s="187"/>
      <c r="F16" s="176"/>
      <c r="G16" s="187"/>
      <c r="H16" s="176"/>
      <c r="I16" s="187"/>
      <c r="J16" s="176"/>
      <c r="K16" s="187"/>
      <c r="L16" s="176"/>
      <c r="M16" s="187"/>
      <c r="N16" s="176"/>
      <c r="O16" s="187"/>
      <c r="P16" s="176"/>
      <c r="Q16" s="187"/>
      <c r="R16" s="176"/>
      <c r="S16" s="187"/>
      <c r="T16" s="176"/>
      <c r="U16" s="187"/>
      <c r="V16" s="176"/>
      <c r="W16" s="187"/>
      <c r="X16" s="176"/>
      <c r="Y16" s="187"/>
      <c r="Z16" s="176"/>
      <c r="AA16" s="187"/>
      <c r="AB16" s="176"/>
      <c r="AC16" s="187"/>
      <c r="AD16" s="176"/>
      <c r="AE16" s="187"/>
      <c r="AF16" s="176"/>
      <c r="AG16" s="187"/>
      <c r="AH16" s="176"/>
      <c r="AI16" s="187"/>
      <c r="AJ16" s="176"/>
      <c r="AK16" s="187"/>
      <c r="AL16" s="176"/>
      <c r="AM16" s="187"/>
      <c r="AN16" s="176"/>
      <c r="AO16" s="187"/>
      <c r="AP16" s="176"/>
      <c r="AQ16" s="187"/>
      <c r="AR16" s="176"/>
      <c r="AS16" s="187"/>
      <c r="AT16" s="176"/>
      <c r="AU16" s="187"/>
      <c r="AV16" s="176"/>
      <c r="AW16" s="187"/>
      <c r="AX16" s="176"/>
      <c r="AY16" s="187"/>
      <c r="AZ16" s="182"/>
      <c r="BA16" s="187"/>
      <c r="BB16" s="176"/>
      <c r="BC16" s="187"/>
      <c r="BD16" s="2"/>
      <c r="BE16" s="2"/>
    </row>
    <row r="17" spans="1:57" ht="15">
      <c r="A17" s="180"/>
      <c r="B17" s="184" t="s">
        <v>370</v>
      </c>
      <c r="C17" s="178">
        <v>100000000</v>
      </c>
      <c r="D17" s="176"/>
      <c r="E17" s="187">
        <f t="shared" si="0"/>
        <v>0</v>
      </c>
      <c r="F17" s="176"/>
      <c r="G17" s="187">
        <f t="shared" si="1"/>
        <v>0</v>
      </c>
      <c r="H17" s="176"/>
      <c r="I17" s="187">
        <f t="shared" si="2"/>
        <v>0</v>
      </c>
      <c r="J17" s="176"/>
      <c r="K17" s="187">
        <f t="shared" si="3"/>
        <v>0</v>
      </c>
      <c r="L17" s="176">
        <v>0</v>
      </c>
      <c r="M17" s="187">
        <f t="shared" si="4"/>
        <v>0</v>
      </c>
      <c r="N17" s="176">
        <v>0</v>
      </c>
      <c r="O17" s="187">
        <f t="shared" si="5"/>
        <v>0</v>
      </c>
      <c r="P17" s="176"/>
      <c r="Q17" s="187">
        <f t="shared" si="6"/>
        <v>0</v>
      </c>
      <c r="R17" s="176"/>
      <c r="S17" s="187">
        <f t="shared" si="7"/>
        <v>0</v>
      </c>
      <c r="T17" s="176"/>
      <c r="U17" s="187">
        <f t="shared" si="8"/>
        <v>0</v>
      </c>
      <c r="V17" s="176"/>
      <c r="W17" s="187">
        <f t="shared" si="9"/>
        <v>0</v>
      </c>
      <c r="X17" s="176"/>
      <c r="Y17" s="187">
        <f t="shared" si="10"/>
        <v>0</v>
      </c>
      <c r="Z17" s="176"/>
      <c r="AA17" s="187">
        <f t="shared" si="11"/>
        <v>0</v>
      </c>
      <c r="AB17" s="176"/>
      <c r="AC17" s="187">
        <f t="shared" si="12"/>
        <v>0</v>
      </c>
      <c r="AD17" s="176"/>
      <c r="AE17" s="187">
        <f t="shared" si="13"/>
        <v>0</v>
      </c>
      <c r="AF17" s="176"/>
      <c r="AG17" s="187">
        <f t="shared" si="14"/>
        <v>0</v>
      </c>
      <c r="AH17" s="176"/>
      <c r="AI17" s="187">
        <f t="shared" si="15"/>
        <v>0</v>
      </c>
      <c r="AJ17" s="176"/>
      <c r="AK17" s="187">
        <f t="shared" si="16"/>
        <v>0</v>
      </c>
      <c r="AL17" s="176"/>
      <c r="AM17" s="187">
        <f t="shared" si="17"/>
        <v>0</v>
      </c>
      <c r="AN17" s="176"/>
      <c r="AO17" s="187">
        <f t="shared" si="18"/>
        <v>0</v>
      </c>
      <c r="AP17" s="176"/>
      <c r="AQ17" s="187">
        <f t="shared" si="19"/>
        <v>0</v>
      </c>
      <c r="AR17" s="176"/>
      <c r="AS17" s="187">
        <f t="shared" si="20"/>
        <v>0</v>
      </c>
      <c r="AT17" s="176"/>
      <c r="AU17" s="187">
        <f t="shared" si="21"/>
        <v>0</v>
      </c>
      <c r="AV17" s="176"/>
      <c r="AW17" s="187">
        <f t="shared" si="22"/>
        <v>0</v>
      </c>
      <c r="AX17" s="176"/>
      <c r="AY17" s="187">
        <f t="shared" si="23"/>
        <v>0</v>
      </c>
      <c r="AZ17" s="182">
        <f t="shared" si="24"/>
        <v>0</v>
      </c>
      <c r="BA17" s="187">
        <f t="shared" si="25"/>
        <v>0</v>
      </c>
      <c r="BB17" s="176">
        <f t="shared" si="26"/>
        <v>0</v>
      </c>
      <c r="BC17" s="187">
        <f t="shared" si="27"/>
        <v>0</v>
      </c>
      <c r="BD17" s="2"/>
      <c r="BE17" s="2"/>
    </row>
    <row r="18" spans="1:57" ht="15">
      <c r="A18" s="180"/>
      <c r="B18" s="184" t="s">
        <v>371</v>
      </c>
      <c r="C18" s="178">
        <v>50000000</v>
      </c>
      <c r="D18" s="176"/>
      <c r="E18" s="187">
        <f t="shared" si="0"/>
        <v>0</v>
      </c>
      <c r="F18" s="176"/>
      <c r="G18" s="187">
        <f t="shared" si="1"/>
        <v>0</v>
      </c>
      <c r="H18" s="176"/>
      <c r="I18" s="187">
        <f t="shared" si="2"/>
        <v>0</v>
      </c>
      <c r="J18" s="176"/>
      <c r="K18" s="187">
        <f t="shared" si="3"/>
        <v>0</v>
      </c>
      <c r="L18" s="176">
        <v>9490000</v>
      </c>
      <c r="M18" s="187">
        <f t="shared" si="4"/>
        <v>18.98</v>
      </c>
      <c r="N18" s="176">
        <v>9490000</v>
      </c>
      <c r="O18" s="187">
        <f t="shared" si="5"/>
        <v>18.98</v>
      </c>
      <c r="P18" s="176"/>
      <c r="Q18" s="187">
        <f t="shared" si="6"/>
        <v>0</v>
      </c>
      <c r="R18" s="176"/>
      <c r="S18" s="187">
        <f t="shared" si="7"/>
        <v>0</v>
      </c>
      <c r="T18" s="176"/>
      <c r="U18" s="187">
        <f t="shared" si="8"/>
        <v>0</v>
      </c>
      <c r="V18" s="176"/>
      <c r="W18" s="187">
        <f t="shared" si="9"/>
        <v>0</v>
      </c>
      <c r="X18" s="176"/>
      <c r="Y18" s="187">
        <f t="shared" si="10"/>
        <v>0</v>
      </c>
      <c r="Z18" s="176"/>
      <c r="AA18" s="187">
        <f t="shared" si="11"/>
        <v>0</v>
      </c>
      <c r="AB18" s="176"/>
      <c r="AC18" s="187">
        <f t="shared" si="12"/>
        <v>0</v>
      </c>
      <c r="AD18" s="176"/>
      <c r="AE18" s="187">
        <f t="shared" si="13"/>
        <v>0</v>
      </c>
      <c r="AF18" s="176"/>
      <c r="AG18" s="187">
        <f t="shared" si="14"/>
        <v>0</v>
      </c>
      <c r="AH18" s="176"/>
      <c r="AI18" s="187">
        <f t="shared" si="15"/>
        <v>0</v>
      </c>
      <c r="AJ18" s="176"/>
      <c r="AK18" s="187">
        <f t="shared" si="16"/>
        <v>0</v>
      </c>
      <c r="AL18" s="176"/>
      <c r="AM18" s="187">
        <f t="shared" si="17"/>
        <v>0</v>
      </c>
      <c r="AN18" s="176"/>
      <c r="AO18" s="187">
        <f t="shared" si="18"/>
        <v>0</v>
      </c>
      <c r="AP18" s="176"/>
      <c r="AQ18" s="187">
        <f t="shared" si="19"/>
        <v>0</v>
      </c>
      <c r="AR18" s="176"/>
      <c r="AS18" s="187">
        <f t="shared" si="20"/>
        <v>0</v>
      </c>
      <c r="AT18" s="176"/>
      <c r="AU18" s="187">
        <f t="shared" si="21"/>
        <v>0</v>
      </c>
      <c r="AV18" s="176"/>
      <c r="AW18" s="187">
        <f t="shared" si="22"/>
        <v>0</v>
      </c>
      <c r="AX18" s="176"/>
      <c r="AY18" s="187">
        <f t="shared" si="23"/>
        <v>0</v>
      </c>
      <c r="AZ18" s="182">
        <f t="shared" si="24"/>
        <v>9490000</v>
      </c>
      <c r="BA18" s="187">
        <f t="shared" si="25"/>
        <v>18.98</v>
      </c>
      <c r="BB18" s="176">
        <f t="shared" si="26"/>
        <v>9490000</v>
      </c>
      <c r="BC18" s="187">
        <f t="shared" si="27"/>
        <v>18.98</v>
      </c>
      <c r="BD18" s="2"/>
      <c r="BE18" s="2"/>
    </row>
    <row r="19" spans="1:57" ht="15">
      <c r="A19" s="180"/>
      <c r="B19" s="184" t="s">
        <v>372</v>
      </c>
      <c r="C19" s="178">
        <v>100000000</v>
      </c>
      <c r="D19" s="176"/>
      <c r="E19" s="187">
        <f t="shared" si="0"/>
        <v>0</v>
      </c>
      <c r="F19" s="176"/>
      <c r="G19" s="187">
        <f t="shared" si="1"/>
        <v>0</v>
      </c>
      <c r="H19" s="176"/>
      <c r="I19" s="187">
        <f t="shared" si="2"/>
        <v>0</v>
      </c>
      <c r="J19" s="176"/>
      <c r="K19" s="187">
        <f t="shared" si="3"/>
        <v>0</v>
      </c>
      <c r="L19" s="176">
        <v>0</v>
      </c>
      <c r="M19" s="187">
        <f t="shared" si="4"/>
        <v>0</v>
      </c>
      <c r="N19" s="176">
        <v>0</v>
      </c>
      <c r="O19" s="187">
        <f t="shared" si="5"/>
        <v>0</v>
      </c>
      <c r="P19" s="176"/>
      <c r="Q19" s="187">
        <f t="shared" si="6"/>
        <v>0</v>
      </c>
      <c r="R19" s="176"/>
      <c r="S19" s="187">
        <f t="shared" si="7"/>
        <v>0</v>
      </c>
      <c r="T19" s="176"/>
      <c r="U19" s="187">
        <f t="shared" si="8"/>
        <v>0</v>
      </c>
      <c r="V19" s="176"/>
      <c r="W19" s="187">
        <f t="shared" si="9"/>
        <v>0</v>
      </c>
      <c r="X19" s="176"/>
      <c r="Y19" s="187">
        <f t="shared" si="10"/>
        <v>0</v>
      </c>
      <c r="Z19" s="176"/>
      <c r="AA19" s="187">
        <f t="shared" si="11"/>
        <v>0</v>
      </c>
      <c r="AB19" s="176"/>
      <c r="AC19" s="187">
        <f t="shared" si="12"/>
        <v>0</v>
      </c>
      <c r="AD19" s="176"/>
      <c r="AE19" s="187">
        <f t="shared" si="13"/>
        <v>0</v>
      </c>
      <c r="AF19" s="176"/>
      <c r="AG19" s="187">
        <f t="shared" si="14"/>
        <v>0</v>
      </c>
      <c r="AH19" s="176"/>
      <c r="AI19" s="187">
        <f t="shared" si="15"/>
        <v>0</v>
      </c>
      <c r="AJ19" s="176"/>
      <c r="AK19" s="187">
        <f t="shared" si="16"/>
        <v>0</v>
      </c>
      <c r="AL19" s="176"/>
      <c r="AM19" s="187">
        <f t="shared" si="17"/>
        <v>0</v>
      </c>
      <c r="AN19" s="176"/>
      <c r="AO19" s="187">
        <f t="shared" si="18"/>
        <v>0</v>
      </c>
      <c r="AP19" s="176"/>
      <c r="AQ19" s="187">
        <f t="shared" si="19"/>
        <v>0</v>
      </c>
      <c r="AR19" s="176"/>
      <c r="AS19" s="187">
        <f t="shared" si="20"/>
        <v>0</v>
      </c>
      <c r="AT19" s="176"/>
      <c r="AU19" s="187">
        <f t="shared" si="21"/>
        <v>0</v>
      </c>
      <c r="AV19" s="176"/>
      <c r="AW19" s="187">
        <f t="shared" si="22"/>
        <v>0</v>
      </c>
      <c r="AX19" s="176"/>
      <c r="AY19" s="187">
        <f t="shared" si="23"/>
        <v>0</v>
      </c>
      <c r="AZ19" s="182">
        <f t="shared" si="24"/>
        <v>0</v>
      </c>
      <c r="BA19" s="187">
        <f t="shared" si="25"/>
        <v>0</v>
      </c>
      <c r="BB19" s="176">
        <f t="shared" si="26"/>
        <v>0</v>
      </c>
      <c r="BC19" s="187">
        <f t="shared" si="27"/>
        <v>0</v>
      </c>
      <c r="BD19" s="2"/>
      <c r="BE19" s="2"/>
    </row>
    <row r="20" spans="1:57" ht="15">
      <c r="A20" s="180"/>
      <c r="B20" s="184" t="s">
        <v>373</v>
      </c>
      <c r="C20" s="178">
        <v>75000000</v>
      </c>
      <c r="D20" s="176"/>
      <c r="E20" s="187">
        <f t="shared" si="0"/>
        <v>0</v>
      </c>
      <c r="F20" s="176"/>
      <c r="G20" s="187">
        <f t="shared" si="1"/>
        <v>0</v>
      </c>
      <c r="H20" s="176"/>
      <c r="I20" s="187">
        <f t="shared" si="2"/>
        <v>0</v>
      </c>
      <c r="J20" s="176"/>
      <c r="K20" s="187">
        <f t="shared" si="3"/>
        <v>0</v>
      </c>
      <c r="L20" s="176">
        <v>0</v>
      </c>
      <c r="M20" s="187">
        <f t="shared" si="4"/>
        <v>0</v>
      </c>
      <c r="N20" s="176">
        <v>0</v>
      </c>
      <c r="O20" s="187">
        <f t="shared" si="5"/>
        <v>0</v>
      </c>
      <c r="P20" s="176"/>
      <c r="Q20" s="187">
        <f t="shared" si="6"/>
        <v>0</v>
      </c>
      <c r="R20" s="176"/>
      <c r="S20" s="187">
        <f t="shared" si="7"/>
        <v>0</v>
      </c>
      <c r="T20" s="176"/>
      <c r="U20" s="187">
        <f t="shared" si="8"/>
        <v>0</v>
      </c>
      <c r="V20" s="176"/>
      <c r="W20" s="187">
        <f t="shared" si="9"/>
        <v>0</v>
      </c>
      <c r="X20" s="176"/>
      <c r="Y20" s="187">
        <f t="shared" si="10"/>
        <v>0</v>
      </c>
      <c r="Z20" s="176"/>
      <c r="AA20" s="187">
        <f t="shared" si="11"/>
        <v>0</v>
      </c>
      <c r="AB20" s="176"/>
      <c r="AC20" s="187">
        <f t="shared" si="12"/>
        <v>0</v>
      </c>
      <c r="AD20" s="176"/>
      <c r="AE20" s="187">
        <f t="shared" si="13"/>
        <v>0</v>
      </c>
      <c r="AF20" s="176"/>
      <c r="AG20" s="187">
        <f t="shared" si="14"/>
        <v>0</v>
      </c>
      <c r="AH20" s="176"/>
      <c r="AI20" s="187">
        <f t="shared" si="15"/>
        <v>0</v>
      </c>
      <c r="AJ20" s="176"/>
      <c r="AK20" s="187">
        <f t="shared" si="16"/>
        <v>0</v>
      </c>
      <c r="AL20" s="176"/>
      <c r="AM20" s="187">
        <f t="shared" si="17"/>
        <v>0</v>
      </c>
      <c r="AN20" s="176"/>
      <c r="AO20" s="187">
        <f t="shared" si="18"/>
        <v>0</v>
      </c>
      <c r="AP20" s="176"/>
      <c r="AQ20" s="187">
        <f t="shared" si="19"/>
        <v>0</v>
      </c>
      <c r="AR20" s="176"/>
      <c r="AS20" s="187">
        <f t="shared" si="20"/>
        <v>0</v>
      </c>
      <c r="AT20" s="176"/>
      <c r="AU20" s="187">
        <f t="shared" si="21"/>
        <v>0</v>
      </c>
      <c r="AV20" s="176"/>
      <c r="AW20" s="187">
        <f t="shared" si="22"/>
        <v>0</v>
      </c>
      <c r="AX20" s="176"/>
      <c r="AY20" s="187">
        <f t="shared" si="23"/>
        <v>0</v>
      </c>
      <c r="AZ20" s="182">
        <f t="shared" si="24"/>
        <v>0</v>
      </c>
      <c r="BA20" s="187">
        <f t="shared" si="25"/>
        <v>0</v>
      </c>
      <c r="BB20" s="176">
        <f t="shared" si="26"/>
        <v>0</v>
      </c>
      <c r="BC20" s="187">
        <f t="shared" si="27"/>
        <v>0</v>
      </c>
      <c r="BD20" s="2"/>
      <c r="BE20" s="2"/>
    </row>
    <row r="21" spans="1:57" ht="15">
      <c r="A21" s="180"/>
      <c r="B21" s="184" t="s">
        <v>374</v>
      </c>
      <c r="C21" s="178">
        <v>800000000</v>
      </c>
      <c r="D21" s="176"/>
      <c r="E21" s="187">
        <f t="shared" si="0"/>
        <v>0</v>
      </c>
      <c r="F21" s="176"/>
      <c r="G21" s="187">
        <f t="shared" si="1"/>
        <v>0</v>
      </c>
      <c r="H21" s="176"/>
      <c r="I21" s="187">
        <f t="shared" si="2"/>
        <v>0</v>
      </c>
      <c r="J21" s="176"/>
      <c r="K21" s="187">
        <f t="shared" si="3"/>
        <v>0</v>
      </c>
      <c r="L21" s="176">
        <v>0</v>
      </c>
      <c r="M21" s="187">
        <f t="shared" si="4"/>
        <v>0</v>
      </c>
      <c r="N21" s="176">
        <v>0</v>
      </c>
      <c r="O21" s="187">
        <f t="shared" si="5"/>
        <v>0</v>
      </c>
      <c r="P21" s="176"/>
      <c r="Q21" s="187">
        <f t="shared" si="6"/>
        <v>0</v>
      </c>
      <c r="R21" s="176"/>
      <c r="S21" s="187">
        <f t="shared" si="7"/>
        <v>0</v>
      </c>
      <c r="T21" s="176"/>
      <c r="U21" s="187">
        <f t="shared" si="8"/>
        <v>0</v>
      </c>
      <c r="V21" s="176"/>
      <c r="W21" s="187">
        <f t="shared" si="9"/>
        <v>0</v>
      </c>
      <c r="X21" s="176"/>
      <c r="Y21" s="187">
        <f t="shared" si="10"/>
        <v>0</v>
      </c>
      <c r="Z21" s="176"/>
      <c r="AA21" s="187">
        <f t="shared" si="11"/>
        <v>0</v>
      </c>
      <c r="AB21" s="176"/>
      <c r="AC21" s="187">
        <f t="shared" si="12"/>
        <v>0</v>
      </c>
      <c r="AD21" s="176"/>
      <c r="AE21" s="187">
        <f t="shared" si="13"/>
        <v>0</v>
      </c>
      <c r="AF21" s="176"/>
      <c r="AG21" s="187">
        <f t="shared" si="14"/>
        <v>0</v>
      </c>
      <c r="AH21" s="176"/>
      <c r="AI21" s="187">
        <f t="shared" si="15"/>
        <v>0</v>
      </c>
      <c r="AJ21" s="176"/>
      <c r="AK21" s="187">
        <f t="shared" si="16"/>
        <v>0</v>
      </c>
      <c r="AL21" s="176"/>
      <c r="AM21" s="187">
        <f t="shared" si="17"/>
        <v>0</v>
      </c>
      <c r="AN21" s="176"/>
      <c r="AO21" s="187">
        <f t="shared" si="18"/>
        <v>0</v>
      </c>
      <c r="AP21" s="176"/>
      <c r="AQ21" s="187">
        <f t="shared" si="19"/>
        <v>0</v>
      </c>
      <c r="AR21" s="176"/>
      <c r="AS21" s="187">
        <f t="shared" si="20"/>
        <v>0</v>
      </c>
      <c r="AT21" s="176"/>
      <c r="AU21" s="187">
        <f t="shared" si="21"/>
        <v>0</v>
      </c>
      <c r="AV21" s="176"/>
      <c r="AW21" s="187">
        <f t="shared" si="22"/>
        <v>0</v>
      </c>
      <c r="AX21" s="176"/>
      <c r="AY21" s="187">
        <f t="shared" si="23"/>
        <v>0</v>
      </c>
      <c r="AZ21" s="182">
        <f t="shared" si="24"/>
        <v>0</v>
      </c>
      <c r="BA21" s="187">
        <f t="shared" si="25"/>
        <v>0</v>
      </c>
      <c r="BB21" s="176">
        <f t="shared" si="26"/>
        <v>0</v>
      </c>
      <c r="BC21" s="187">
        <f t="shared" si="27"/>
        <v>0</v>
      </c>
      <c r="BD21" s="2"/>
      <c r="BE21" s="2"/>
    </row>
    <row r="22" spans="1:57" ht="15">
      <c r="A22" s="180"/>
      <c r="B22" s="184" t="s">
        <v>375</v>
      </c>
      <c r="C22" s="178">
        <v>175000000</v>
      </c>
      <c r="D22" s="176"/>
      <c r="E22" s="187">
        <f t="shared" si="0"/>
        <v>0</v>
      </c>
      <c r="F22" s="176"/>
      <c r="G22" s="187">
        <f t="shared" si="1"/>
        <v>0</v>
      </c>
      <c r="H22" s="176"/>
      <c r="I22" s="187">
        <f t="shared" si="2"/>
        <v>0</v>
      </c>
      <c r="J22" s="176"/>
      <c r="K22" s="187">
        <f t="shared" si="3"/>
        <v>0</v>
      </c>
      <c r="L22" s="176">
        <v>37732982</v>
      </c>
      <c r="M22" s="187">
        <f t="shared" si="4"/>
        <v>21.561704000000002</v>
      </c>
      <c r="N22" s="176">
        <v>37732982</v>
      </c>
      <c r="O22" s="187">
        <f t="shared" si="5"/>
        <v>21.561704000000002</v>
      </c>
      <c r="P22" s="176"/>
      <c r="Q22" s="187">
        <f t="shared" si="6"/>
        <v>0</v>
      </c>
      <c r="R22" s="176"/>
      <c r="S22" s="187">
        <f t="shared" si="7"/>
        <v>0</v>
      </c>
      <c r="T22" s="176"/>
      <c r="U22" s="187">
        <f t="shared" si="8"/>
        <v>0</v>
      </c>
      <c r="V22" s="176"/>
      <c r="W22" s="187">
        <f t="shared" si="9"/>
        <v>0</v>
      </c>
      <c r="X22" s="176"/>
      <c r="Y22" s="187">
        <f t="shared" si="10"/>
        <v>0</v>
      </c>
      <c r="Z22" s="176"/>
      <c r="AA22" s="187">
        <f t="shared" si="11"/>
        <v>0</v>
      </c>
      <c r="AB22" s="176"/>
      <c r="AC22" s="187">
        <f t="shared" si="12"/>
        <v>0</v>
      </c>
      <c r="AD22" s="176"/>
      <c r="AE22" s="187">
        <f t="shared" si="13"/>
        <v>0</v>
      </c>
      <c r="AF22" s="176"/>
      <c r="AG22" s="187">
        <f t="shared" si="14"/>
        <v>0</v>
      </c>
      <c r="AH22" s="176"/>
      <c r="AI22" s="187">
        <f t="shared" si="15"/>
        <v>0</v>
      </c>
      <c r="AJ22" s="176"/>
      <c r="AK22" s="187">
        <f t="shared" si="16"/>
        <v>0</v>
      </c>
      <c r="AL22" s="176"/>
      <c r="AM22" s="187">
        <f t="shared" si="17"/>
        <v>0</v>
      </c>
      <c r="AN22" s="176"/>
      <c r="AO22" s="187">
        <f t="shared" si="18"/>
        <v>0</v>
      </c>
      <c r="AP22" s="176"/>
      <c r="AQ22" s="187">
        <f t="shared" si="19"/>
        <v>0</v>
      </c>
      <c r="AR22" s="176"/>
      <c r="AS22" s="187">
        <f t="shared" si="20"/>
        <v>0</v>
      </c>
      <c r="AT22" s="176"/>
      <c r="AU22" s="187">
        <f t="shared" si="21"/>
        <v>0</v>
      </c>
      <c r="AV22" s="176"/>
      <c r="AW22" s="187">
        <f t="shared" si="22"/>
        <v>0</v>
      </c>
      <c r="AX22" s="176"/>
      <c r="AY22" s="187">
        <f t="shared" si="23"/>
        <v>0</v>
      </c>
      <c r="AZ22" s="182">
        <f t="shared" si="24"/>
        <v>37732982</v>
      </c>
      <c r="BA22" s="187">
        <f t="shared" si="25"/>
        <v>21.561704000000002</v>
      </c>
      <c r="BB22" s="176">
        <f t="shared" si="26"/>
        <v>37732982</v>
      </c>
      <c r="BC22" s="187">
        <f t="shared" si="27"/>
        <v>21.561704000000002</v>
      </c>
      <c r="BD22" s="2"/>
      <c r="BE22" s="2"/>
    </row>
    <row r="23" spans="1:57" ht="15">
      <c r="A23" s="180"/>
      <c r="B23" s="184" t="s">
        <v>376</v>
      </c>
      <c r="C23" s="178"/>
      <c r="D23" s="176"/>
      <c r="E23" s="187"/>
      <c r="F23" s="176"/>
      <c r="G23" s="187"/>
      <c r="H23" s="7"/>
      <c r="I23" s="187"/>
      <c r="J23" s="7"/>
      <c r="K23" s="187"/>
      <c r="L23" s="176"/>
      <c r="M23" s="187"/>
      <c r="N23" s="176"/>
      <c r="O23" s="189"/>
      <c r="P23" s="176"/>
      <c r="Q23" s="189"/>
      <c r="R23" s="176"/>
      <c r="S23" s="189"/>
      <c r="T23" s="176"/>
      <c r="U23" s="189"/>
      <c r="V23" s="176"/>
      <c r="W23" s="189"/>
      <c r="X23" s="176"/>
      <c r="Y23" s="189"/>
      <c r="Z23" s="176"/>
      <c r="AA23" s="189"/>
      <c r="AB23" s="176"/>
      <c r="AC23" s="189"/>
      <c r="AD23" s="176"/>
      <c r="AE23" s="189"/>
      <c r="AF23" s="176"/>
      <c r="AG23" s="189"/>
      <c r="AH23" s="176"/>
      <c r="AI23" s="189"/>
      <c r="AJ23" s="176"/>
      <c r="AK23" s="189"/>
      <c r="AL23" s="176"/>
      <c r="AM23" s="189"/>
      <c r="AN23" s="176"/>
      <c r="AO23" s="189"/>
      <c r="AP23" s="176"/>
      <c r="AQ23" s="189"/>
      <c r="AR23" s="176"/>
      <c r="AS23" s="189"/>
      <c r="AT23" s="176"/>
      <c r="AU23" s="189"/>
      <c r="AV23" s="176"/>
      <c r="AW23" s="189"/>
      <c r="AX23" s="176"/>
      <c r="AY23" s="189"/>
      <c r="AZ23" s="182"/>
      <c r="BA23" s="187"/>
      <c r="BB23" s="7"/>
      <c r="BC23" s="189"/>
      <c r="BD23" s="2"/>
      <c r="BE23" s="2"/>
    </row>
    <row r="24" spans="1:57" ht="15">
      <c r="A24" s="180"/>
      <c r="B24" s="7"/>
      <c r="C24" s="178"/>
      <c r="D24" s="176"/>
      <c r="E24" s="187"/>
      <c r="F24" s="176"/>
      <c r="G24" s="187"/>
      <c r="H24" s="7"/>
      <c r="I24" s="187"/>
      <c r="J24" s="7"/>
      <c r="K24" s="187"/>
      <c r="L24" s="176"/>
      <c r="M24" s="187"/>
      <c r="N24" s="176"/>
      <c r="O24" s="189"/>
      <c r="P24" s="176"/>
      <c r="Q24" s="189"/>
      <c r="R24" s="176"/>
      <c r="S24" s="189"/>
      <c r="T24" s="176"/>
      <c r="U24" s="189"/>
      <c r="V24" s="176"/>
      <c r="W24" s="189"/>
      <c r="X24" s="176"/>
      <c r="Y24" s="189"/>
      <c r="Z24" s="176"/>
      <c r="AA24" s="189"/>
      <c r="AB24" s="176"/>
      <c r="AC24" s="189"/>
      <c r="AD24" s="176"/>
      <c r="AE24" s="189"/>
      <c r="AF24" s="176"/>
      <c r="AG24" s="189"/>
      <c r="AH24" s="176"/>
      <c r="AI24" s="189"/>
      <c r="AJ24" s="176"/>
      <c r="AK24" s="189"/>
      <c r="AL24" s="176"/>
      <c r="AM24" s="189"/>
      <c r="AN24" s="176"/>
      <c r="AO24" s="189"/>
      <c r="AP24" s="176"/>
      <c r="AQ24" s="189"/>
      <c r="AR24" s="176"/>
      <c r="AS24" s="189"/>
      <c r="AT24" s="176"/>
      <c r="AU24" s="189"/>
      <c r="AV24" s="176"/>
      <c r="AW24" s="189"/>
      <c r="AX24" s="176"/>
      <c r="AY24" s="189"/>
      <c r="AZ24" s="182"/>
      <c r="BA24" s="187"/>
      <c r="BB24" s="7"/>
      <c r="BC24" s="189"/>
      <c r="BD24" s="2"/>
      <c r="BE24" s="2"/>
    </row>
    <row r="25" spans="1:57" ht="15">
      <c r="A25" s="181"/>
      <c r="B25" s="8"/>
      <c r="C25" s="179"/>
      <c r="D25" s="177"/>
      <c r="E25" s="188"/>
      <c r="F25" s="177"/>
      <c r="G25" s="188"/>
      <c r="H25" s="8"/>
      <c r="I25" s="188"/>
      <c r="J25" s="8"/>
      <c r="K25" s="188"/>
      <c r="L25" s="177"/>
      <c r="M25" s="188"/>
      <c r="N25" s="177"/>
      <c r="O25" s="190"/>
      <c r="P25" s="177"/>
      <c r="Q25" s="190"/>
      <c r="R25" s="177"/>
      <c r="S25" s="190"/>
      <c r="T25" s="177"/>
      <c r="U25" s="190"/>
      <c r="V25" s="177"/>
      <c r="W25" s="190"/>
      <c r="X25" s="177"/>
      <c r="Y25" s="190"/>
      <c r="Z25" s="177"/>
      <c r="AA25" s="190"/>
      <c r="AB25" s="177"/>
      <c r="AC25" s="190"/>
      <c r="AD25" s="177"/>
      <c r="AE25" s="190"/>
      <c r="AF25" s="177"/>
      <c r="AG25" s="190"/>
      <c r="AH25" s="177"/>
      <c r="AI25" s="190"/>
      <c r="AJ25" s="177"/>
      <c r="AK25" s="190"/>
      <c r="AL25" s="177"/>
      <c r="AM25" s="190"/>
      <c r="AN25" s="177"/>
      <c r="AO25" s="190"/>
      <c r="AP25" s="177"/>
      <c r="AQ25" s="190"/>
      <c r="AR25" s="177"/>
      <c r="AS25" s="190"/>
      <c r="AT25" s="177"/>
      <c r="AU25" s="190"/>
      <c r="AV25" s="177"/>
      <c r="AW25" s="190"/>
      <c r="AX25" s="177"/>
      <c r="AY25" s="190"/>
      <c r="AZ25" s="183"/>
      <c r="BA25" s="188"/>
      <c r="BB25" s="8"/>
      <c r="BC25" s="190"/>
      <c r="BD25" s="9"/>
      <c r="BE25" s="9"/>
    </row>
    <row r="29" ht="15">
      <c r="BD29" s="3" t="s">
        <v>339</v>
      </c>
    </row>
    <row r="30" spans="2:57" ht="15">
      <c r="B30" t="s">
        <v>340</v>
      </c>
      <c r="BD30" s="5" t="s">
        <v>47</v>
      </c>
      <c r="BE30" t="s">
        <v>343</v>
      </c>
    </row>
    <row r="31" spans="2:57" ht="15">
      <c r="B31" t="s">
        <v>341</v>
      </c>
      <c r="BE31" t="s">
        <v>344</v>
      </c>
    </row>
    <row r="34" spans="2:56" ht="15">
      <c r="B34" t="s">
        <v>190</v>
      </c>
      <c r="BD34" s="4" t="s">
        <v>342</v>
      </c>
    </row>
    <row r="35" spans="2:57" ht="15">
      <c r="B35" t="s">
        <v>191</v>
      </c>
      <c r="BE35" t="s">
        <v>176</v>
      </c>
    </row>
  </sheetData>
  <sheetProtection/>
  <mergeCells count="46">
    <mergeCell ref="BB5:BC5"/>
    <mergeCell ref="AZ3:BC4"/>
    <mergeCell ref="D3:AY3"/>
    <mergeCell ref="AN4:AQ4"/>
    <mergeCell ref="AN5:AO5"/>
    <mergeCell ref="AP5:AQ5"/>
    <mergeCell ref="AJ5:AK5"/>
    <mergeCell ref="AL5:AM5"/>
    <mergeCell ref="AV4:AY4"/>
    <mergeCell ref="AV5:AW5"/>
    <mergeCell ref="AX5:AY5"/>
    <mergeCell ref="AZ5:BA5"/>
    <mergeCell ref="AB4:AE4"/>
    <mergeCell ref="AB5:AC5"/>
    <mergeCell ref="AD5:AE5"/>
    <mergeCell ref="AR4:AU4"/>
    <mergeCell ref="AR5:AS5"/>
    <mergeCell ref="AT5:AU5"/>
    <mergeCell ref="AF4:AI4"/>
    <mergeCell ref="AF5:AG5"/>
    <mergeCell ref="AH5:AI5"/>
    <mergeCell ref="AJ4:AM4"/>
    <mergeCell ref="T4:W4"/>
    <mergeCell ref="T5:U5"/>
    <mergeCell ref="V5:W5"/>
    <mergeCell ref="X4:AA4"/>
    <mergeCell ref="X5:Y5"/>
    <mergeCell ref="Z5:AA5"/>
    <mergeCell ref="H5:I5"/>
    <mergeCell ref="J5:K5"/>
    <mergeCell ref="L4:O4"/>
    <mergeCell ref="L5:M5"/>
    <mergeCell ref="N5:O5"/>
    <mergeCell ref="P4:S4"/>
    <mergeCell ref="P5:Q5"/>
    <mergeCell ref="R5:S5"/>
    <mergeCell ref="A1:BE2"/>
    <mergeCell ref="A3:A6"/>
    <mergeCell ref="B3:B6"/>
    <mergeCell ref="C3:C6"/>
    <mergeCell ref="BD3:BD6"/>
    <mergeCell ref="BE3:BE6"/>
    <mergeCell ref="D5:E5"/>
    <mergeCell ref="F5:G5"/>
    <mergeCell ref="D4:G4"/>
    <mergeCell ref="H4:K4"/>
  </mergeCells>
  <printOptions/>
  <pageMargins left="0.25" right="0.25" top="0.75" bottom="0.75" header="0.3" footer="0.3"/>
  <pageSetup fitToWidth="0" fitToHeight="1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I23"/>
    </sheetView>
  </sheetViews>
  <sheetFormatPr defaultColWidth="9.140625" defaultRowHeight="15"/>
  <cols>
    <col min="1" max="1" width="5.421875" style="0" customWidth="1"/>
    <col min="2" max="2" width="48.28125" style="0" customWidth="1"/>
    <col min="3" max="3" width="19.421875" style="0" customWidth="1"/>
    <col min="4" max="4" width="16.421875" style="0" customWidth="1"/>
    <col min="5" max="5" width="6.8515625" style="0" customWidth="1"/>
    <col min="6" max="6" width="16.421875" style="0" customWidth="1"/>
    <col min="7" max="7" width="7.140625" style="0" customWidth="1"/>
    <col min="8" max="8" width="18.00390625" style="0" customWidth="1"/>
    <col min="9" max="9" width="23.421875" style="0" customWidth="1"/>
  </cols>
  <sheetData>
    <row r="1" spans="1:9" ht="15" customHeight="1">
      <c r="A1" s="275" t="str">
        <f>'[3]Laporan Bulanan'!$A$1:$I$1</f>
        <v>LAPORAN PENGENDALIAN DAN RENCANA AKSI SAMPAI DENGAN BULAN AGUSTUS 2017 </v>
      </c>
      <c r="B1" s="276"/>
      <c r="C1" s="276"/>
      <c r="D1" s="276"/>
      <c r="E1" s="276"/>
      <c r="F1" s="276"/>
      <c r="G1" s="276"/>
      <c r="H1" s="276"/>
      <c r="I1" s="277"/>
    </row>
    <row r="2" spans="1:9" ht="15" customHeight="1">
      <c r="A2" s="278" t="s">
        <v>379</v>
      </c>
      <c r="B2" s="279"/>
      <c r="C2" s="279"/>
      <c r="D2" s="279"/>
      <c r="E2" s="279"/>
      <c r="F2" s="279"/>
      <c r="G2" s="279"/>
      <c r="H2" s="279"/>
      <c r="I2" s="280"/>
    </row>
    <row r="3" spans="1:9" ht="15">
      <c r="A3" s="281" t="s">
        <v>171</v>
      </c>
      <c r="B3" s="281" t="s">
        <v>172</v>
      </c>
      <c r="C3" s="284" t="s">
        <v>173</v>
      </c>
      <c r="D3" s="290" t="s">
        <v>346</v>
      </c>
      <c r="E3" s="292"/>
      <c r="F3" s="291" t="s">
        <v>347</v>
      </c>
      <c r="G3" s="292"/>
      <c r="H3" s="281" t="s">
        <v>174</v>
      </c>
      <c r="I3" s="281" t="s">
        <v>175</v>
      </c>
    </row>
    <row r="4" spans="1:9" ht="15">
      <c r="A4" s="282"/>
      <c r="B4" s="282"/>
      <c r="C4" s="285"/>
      <c r="D4" s="293"/>
      <c r="E4" s="295"/>
      <c r="F4" s="294"/>
      <c r="G4" s="295"/>
      <c r="H4" s="282"/>
      <c r="I4" s="282"/>
    </row>
    <row r="5" spans="1:9" ht="30">
      <c r="A5" s="283"/>
      <c r="B5" s="283"/>
      <c r="C5" s="286"/>
      <c r="D5" s="10" t="s">
        <v>348</v>
      </c>
      <c r="E5" s="175" t="s">
        <v>345</v>
      </c>
      <c r="F5" s="10" t="s">
        <v>348</v>
      </c>
      <c r="G5" s="11" t="s">
        <v>345</v>
      </c>
      <c r="H5" s="283"/>
      <c r="I5" s="283"/>
    </row>
    <row r="6" spans="1:9" ht="15">
      <c r="A6" s="1"/>
      <c r="B6" s="6"/>
      <c r="C6" s="1"/>
      <c r="D6" s="6"/>
      <c r="E6" s="186"/>
      <c r="F6" s="6"/>
      <c r="G6" s="186"/>
      <c r="H6" s="1"/>
      <c r="I6" s="1"/>
    </row>
    <row r="7" spans="1:9" ht="15" customHeight="1">
      <c r="A7" s="199">
        <v>1</v>
      </c>
      <c r="B7" s="248" t="s">
        <v>378</v>
      </c>
      <c r="C7" s="200"/>
      <c r="D7" s="7"/>
      <c r="E7" s="189"/>
      <c r="F7" s="7"/>
      <c r="G7" s="189"/>
      <c r="H7" s="2"/>
      <c r="I7" s="2"/>
    </row>
    <row r="8" spans="1:9" ht="15">
      <c r="A8" s="199"/>
      <c r="B8" s="248"/>
      <c r="C8" s="200"/>
      <c r="D8" s="7"/>
      <c r="E8" s="189"/>
      <c r="F8" s="7"/>
      <c r="G8" s="189"/>
      <c r="H8" s="2"/>
      <c r="I8" s="2"/>
    </row>
    <row r="9" spans="1:9" ht="15">
      <c r="A9" s="199"/>
      <c r="B9" s="248"/>
      <c r="C9" s="200"/>
      <c r="D9" s="7"/>
      <c r="E9" s="189"/>
      <c r="F9" s="7"/>
      <c r="G9" s="189"/>
      <c r="H9" s="2"/>
      <c r="I9" s="2"/>
    </row>
    <row r="10" spans="1:9" ht="15">
      <c r="A10" s="199"/>
      <c r="B10" s="248"/>
      <c r="C10" s="200"/>
      <c r="D10" s="7"/>
      <c r="E10" s="189"/>
      <c r="F10" s="7"/>
      <c r="G10" s="189"/>
      <c r="H10" s="2"/>
      <c r="I10" s="2"/>
    </row>
    <row r="11" spans="1:9" ht="15">
      <c r="A11" s="199"/>
      <c r="B11" s="248"/>
      <c r="C11" s="200"/>
      <c r="D11" s="7"/>
      <c r="E11" s="189"/>
      <c r="F11" s="7"/>
      <c r="G11" s="189"/>
      <c r="H11" s="2"/>
      <c r="I11" s="2"/>
    </row>
    <row r="12" spans="1:9" ht="15">
      <c r="A12" s="199"/>
      <c r="B12" s="248"/>
      <c r="C12" s="200"/>
      <c r="D12" s="7"/>
      <c r="E12" s="189"/>
      <c r="F12" s="7"/>
      <c r="G12" s="189"/>
      <c r="H12" s="2"/>
      <c r="I12" s="2"/>
    </row>
    <row r="13" spans="1:9" ht="15">
      <c r="A13" s="2"/>
      <c r="B13" s="26" t="s">
        <v>26</v>
      </c>
      <c r="C13" s="197">
        <v>1</v>
      </c>
      <c r="D13" s="204"/>
      <c r="E13" s="189">
        <f>'[2]Laporan Bulanan'!$E$28</f>
        <v>64.28571428571429</v>
      </c>
      <c r="F13" s="204"/>
      <c r="G13" s="189">
        <f>'[2]Laporan Bulanan'!$G$28</f>
        <v>64.28571428571429</v>
      </c>
      <c r="H13" s="2"/>
      <c r="I13" s="2" t="s">
        <v>380</v>
      </c>
    </row>
    <row r="14" spans="1:9" ht="15">
      <c r="A14" s="199"/>
      <c r="B14" s="236" t="s">
        <v>27</v>
      </c>
      <c r="C14" s="201">
        <v>1</v>
      </c>
      <c r="D14" s="204"/>
      <c r="E14" s="189">
        <f>'[1]Laporan Bulanan'!$E$34</f>
        <v>18.124143969232097</v>
      </c>
      <c r="F14" s="204"/>
      <c r="G14" s="189">
        <f>'[1]Laporan Bulanan'!$G$34</f>
        <v>14.218818470622875</v>
      </c>
      <c r="H14" s="2"/>
      <c r="I14" s="2" t="s">
        <v>381</v>
      </c>
    </row>
    <row r="15" spans="1:9" ht="15" customHeight="1">
      <c r="A15" s="199"/>
      <c r="B15" s="300"/>
      <c r="C15" s="201"/>
      <c r="D15" s="176"/>
      <c r="E15" s="189"/>
      <c r="F15" s="176"/>
      <c r="G15" s="189"/>
      <c r="H15" s="2"/>
      <c r="I15" s="2" t="s">
        <v>382</v>
      </c>
    </row>
    <row r="16" spans="1:9" ht="15">
      <c r="A16" s="2"/>
      <c r="B16" s="7"/>
      <c r="C16" s="2"/>
      <c r="D16" s="7"/>
      <c r="E16" s="189"/>
      <c r="F16" s="7"/>
      <c r="G16" s="189"/>
      <c r="H16" s="2"/>
      <c r="I16" s="2" t="s">
        <v>383</v>
      </c>
    </row>
    <row r="17" spans="1:9" ht="15">
      <c r="A17" s="202">
        <v>1</v>
      </c>
      <c r="B17" s="66" t="s">
        <v>10</v>
      </c>
      <c r="C17" s="203">
        <f>C18</f>
        <v>342804000</v>
      </c>
      <c r="D17" s="176"/>
      <c r="E17" s="187"/>
      <c r="F17" s="176"/>
      <c r="G17" s="187"/>
      <c r="H17" s="2" t="s">
        <v>14</v>
      </c>
      <c r="I17" s="2"/>
    </row>
    <row r="18" spans="1:9" ht="15">
      <c r="A18" s="180"/>
      <c r="B18" s="26" t="s">
        <v>10</v>
      </c>
      <c r="C18" s="178">
        <f>'[1]Laporan Bulanan'!$C$7</f>
        <v>342804000</v>
      </c>
      <c r="D18" s="176">
        <f>'[1]Laporan Bulanan'!$D$8</f>
        <v>274075000</v>
      </c>
      <c r="E18" s="189">
        <f>SUM(D18/C18*100)</f>
        <v>79.95093406144619</v>
      </c>
      <c r="F18" s="176">
        <f>'[1]Laporan Bulanan'!$F$8</f>
        <v>198202180</v>
      </c>
      <c r="G18" s="189">
        <f>SUM(F18/C18*100)</f>
        <v>57.81793094596329</v>
      </c>
      <c r="H18" s="2"/>
      <c r="I18" s="2" t="s">
        <v>384</v>
      </c>
    </row>
    <row r="19" spans="1:9" ht="15">
      <c r="A19" s="180"/>
      <c r="B19" s="26"/>
      <c r="C19" s="178"/>
      <c r="D19" s="176"/>
      <c r="E19" s="189"/>
      <c r="F19" s="176"/>
      <c r="G19" s="189"/>
      <c r="H19" s="2"/>
      <c r="I19" s="2" t="s">
        <v>385</v>
      </c>
    </row>
    <row r="20" spans="1:9" ht="15">
      <c r="A20" s="193">
        <v>2</v>
      </c>
      <c r="B20" s="191" t="s">
        <v>365</v>
      </c>
      <c r="C20" s="185">
        <f>C21</f>
        <v>1600000000</v>
      </c>
      <c r="D20" s="176"/>
      <c r="E20" s="189"/>
      <c r="F20" s="176"/>
      <c r="G20" s="189"/>
      <c r="H20" s="2"/>
      <c r="I20" s="2"/>
    </row>
    <row r="21" spans="1:9" ht="15">
      <c r="A21" s="180"/>
      <c r="B21" s="196" t="s">
        <v>377</v>
      </c>
      <c r="C21" s="185">
        <f>'[1]Laporan Bulanan'!$C$10</f>
        <v>1600000000</v>
      </c>
      <c r="D21" s="176">
        <f>'[1]Laporan Bulanan'!$D$10</f>
        <v>78041594</v>
      </c>
      <c r="E21" s="189">
        <f>SUM(D21/C21*100)</f>
        <v>4.877599625</v>
      </c>
      <c r="F21" s="176">
        <f>'[1]Laporan Bulanan'!$F$10</f>
        <v>78041594</v>
      </c>
      <c r="G21" s="189">
        <f>SUM(F21/C21*100)</f>
        <v>4.877599625</v>
      </c>
      <c r="H21" s="2"/>
      <c r="I21" s="2"/>
    </row>
    <row r="22" spans="1:9" ht="15">
      <c r="A22" s="180"/>
      <c r="B22" s="184"/>
      <c r="C22" s="178"/>
      <c r="D22" s="176"/>
      <c r="E22" s="189"/>
      <c r="F22" s="176"/>
      <c r="G22" s="189"/>
      <c r="H22" s="2"/>
      <c r="I22" s="2"/>
    </row>
    <row r="23" spans="1:9" ht="15">
      <c r="A23" s="181"/>
      <c r="B23" s="8"/>
      <c r="C23" s="179"/>
      <c r="D23" s="177"/>
      <c r="E23" s="188"/>
      <c r="F23" s="177"/>
      <c r="G23" s="188"/>
      <c r="H23" s="9"/>
      <c r="I23" s="9"/>
    </row>
    <row r="25" spans="2:9" ht="15">
      <c r="B25" s="198"/>
      <c r="H25" s="298" t="str">
        <f>'[2]Laporan Bulanan'!$H$18:$I$18</f>
        <v>Surakarta, 31 Agustus 2017</v>
      </c>
      <c r="I25" s="298"/>
    </row>
    <row r="26" spans="2:9" ht="15">
      <c r="B26" s="194"/>
      <c r="G26" s="299" t="str">
        <f>'PK ADM'!B105</f>
        <v> Kepala Bagian Perencanaan &amp; Diklitbang</v>
      </c>
      <c r="H26" s="299"/>
      <c r="I26" s="299"/>
    </row>
    <row r="27" ht="15">
      <c r="B27" s="194"/>
    </row>
    <row r="30" spans="2:9" ht="15">
      <c r="B30" s="195"/>
      <c r="H30" s="296" t="str">
        <f>'PK ADM'!B109</f>
        <v> Drs. R a j i m i n, MM.</v>
      </c>
      <c r="I30" s="296"/>
    </row>
    <row r="31" spans="2:9" ht="15">
      <c r="B31" s="194"/>
      <c r="H31" s="297" t="str">
        <f>'PK ADM'!B111</f>
        <v>  NIP. 19610412 198303 1 021</v>
      </c>
      <c r="I31" s="297"/>
    </row>
  </sheetData>
  <sheetProtection/>
  <mergeCells count="15">
    <mergeCell ref="A3:A5"/>
    <mergeCell ref="B3:B5"/>
    <mergeCell ref="C3:C5"/>
    <mergeCell ref="H3:H5"/>
    <mergeCell ref="I3:I5"/>
    <mergeCell ref="A1:I1"/>
    <mergeCell ref="A2:I2"/>
    <mergeCell ref="B7:B12"/>
    <mergeCell ref="H30:I30"/>
    <mergeCell ref="H31:I31"/>
    <mergeCell ref="H25:I25"/>
    <mergeCell ref="D3:E4"/>
    <mergeCell ref="F3:G4"/>
    <mergeCell ref="G26:I26"/>
    <mergeCell ref="B14:B15"/>
  </mergeCells>
  <printOptions/>
  <pageMargins left="1.13" right="0.2" top="0.32" bottom="0.23" header="0.3" footer="0.21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2017-10-03T01:23:03Z</cp:lastPrinted>
  <dcterms:created xsi:type="dcterms:W3CDTF">2017-01-13T04:29:30Z</dcterms:created>
  <dcterms:modified xsi:type="dcterms:W3CDTF">2017-10-18T01:49:37Z</dcterms:modified>
  <cp:category/>
  <cp:version/>
  <cp:contentType/>
  <cp:contentStatus/>
</cp:coreProperties>
</file>